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<sst xmlns="http://schemas.openxmlformats.org/spreadsheetml/2006/main" count="114" uniqueCount="71">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</sst>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14911072.4627</v>
      </c>
      <c r="F3" s="25">
        <f>RA!I7</f>
        <v>1626847.7788</v>
      </c>
      <c r="G3" s="16">
        <f>E3-F3</f>
        <v>13284224.683900001</v>
      </c>
      <c r="H3" s="27">
        <f>RA!J7</f>
        <v>10.910333799728701</v>
      </c>
      <c r="I3" s="20">
        <f>SUM(I4:I39)</f>
        <v>14911076.233027237</v>
      </c>
      <c r="J3" s="21">
        <f>SUM(J4:J39)</f>
        <v>13284224.352333352</v>
      </c>
      <c r="K3" s="22">
        <f>E3-I3</f>
        <v>-3.7703272365033627</v>
      </c>
      <c r="L3" s="22">
        <f>G3-J3</f>
        <v>0.33156664855778217</v>
      </c>
    </row>
    <row r="4" spans="1:12" x14ac:dyDescent="0.15">
      <c r="A4" s="39">
        <f>RA!A8</f>
        <v>41785</v>
      </c>
      <c r="B4" s="12">
        <v>12</v>
      </c>
      <c r="C4" s="36" t="s">
        <v>6</v>
      </c>
      <c r="D4" s="36"/>
      <c r="E4" s="15">
        <f>VLOOKUP(C4,RA!B8:D39,3,0)</f>
        <v>502256.28970000002</v>
      </c>
      <c r="F4" s="25">
        <f>VLOOKUP(C4,RA!B8:I43,8,0)</f>
        <v>122036.7142</v>
      </c>
      <c r="G4" s="16">
        <f t="shared" ref="G4:G39" si="0">E4-F4</f>
        <v>380219.57550000004</v>
      </c>
      <c r="H4" s="27">
        <f>RA!J8</f>
        <v>24.2976975505659</v>
      </c>
      <c r="I4" s="20">
        <f>VLOOKUP(B4,RMS!B:D,3,FALSE)</f>
        <v>502256.73805128201</v>
      </c>
      <c r="J4" s="21">
        <f>VLOOKUP(B4,RMS!B:E,4,FALSE)</f>
        <v>380219.57911367499</v>
      </c>
      <c r="K4" s="22">
        <f t="shared" ref="K4:K39" si="1">E4-I4</f>
        <v>-0.44835128198610619</v>
      </c>
      <c r="L4" s="22">
        <f t="shared" ref="L4:L39" si="2">G4-J4</f>
        <v>-3.6136749549768865E-3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64772.017999999996</v>
      </c>
      <c r="F5" s="25">
        <f>VLOOKUP(C5,RA!B9:I44,8,0)</f>
        <v>13954.3822</v>
      </c>
      <c r="G5" s="16">
        <f t="shared" si="0"/>
        <v>50817.635799999996</v>
      </c>
      <c r="H5" s="27">
        <f>RA!J9</f>
        <v>21.543843515883701</v>
      </c>
      <c r="I5" s="20">
        <f>VLOOKUP(B5,RMS!B:D,3,FALSE)</f>
        <v>64772.030677445</v>
      </c>
      <c r="J5" s="21">
        <f>VLOOKUP(B5,RMS!B:E,4,FALSE)</f>
        <v>50817.639376469298</v>
      </c>
      <c r="K5" s="22">
        <f t="shared" si="1"/>
        <v>-1.2677445003646426E-2</v>
      </c>
      <c r="L5" s="22">
        <f t="shared" si="2"/>
        <v>-3.5764693020610139E-3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127545.7432</v>
      </c>
      <c r="F6" s="25">
        <f>VLOOKUP(C6,RA!B10:I45,8,0)</f>
        <v>30476.571800000002</v>
      </c>
      <c r="G6" s="16">
        <f t="shared" si="0"/>
        <v>97069.171399999992</v>
      </c>
      <c r="H6" s="27">
        <f>RA!J10</f>
        <v>23.8946208908052</v>
      </c>
      <c r="I6" s="20">
        <f>VLOOKUP(B6,RMS!B:D,3,FALSE)</f>
        <v>127547.647441026</v>
      </c>
      <c r="J6" s="21">
        <f>VLOOKUP(B6,RMS!B:E,4,FALSE)</f>
        <v>97069.171258974398</v>
      </c>
      <c r="K6" s="22">
        <f t="shared" si="1"/>
        <v>-1.9042410260008182</v>
      </c>
      <c r="L6" s="22">
        <f t="shared" si="2"/>
        <v>1.4102559362072498E-4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74870.297099999996</v>
      </c>
      <c r="F7" s="25">
        <f>VLOOKUP(C7,RA!B11:I46,8,0)</f>
        <v>14664.153700000001</v>
      </c>
      <c r="G7" s="16">
        <f t="shared" si="0"/>
        <v>60206.143399999994</v>
      </c>
      <c r="H7" s="27">
        <f>RA!J11</f>
        <v>19.5860765457013</v>
      </c>
      <c r="I7" s="20">
        <f>VLOOKUP(B7,RMS!B:D,3,FALSE)</f>
        <v>74870.290713675204</v>
      </c>
      <c r="J7" s="21">
        <f>VLOOKUP(B7,RMS!B:E,4,FALSE)</f>
        <v>60206.143470940202</v>
      </c>
      <c r="K7" s="22">
        <f t="shared" si="1"/>
        <v>6.3863247924018651E-3</v>
      </c>
      <c r="L7" s="22">
        <f t="shared" si="2"/>
        <v>-7.0940208388492465E-5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147047.0098</v>
      </c>
      <c r="F8" s="25">
        <f>VLOOKUP(C8,RA!B12:I47,8,0)</f>
        <v>41052.521999999997</v>
      </c>
      <c r="G8" s="16">
        <f t="shared" si="0"/>
        <v>105994.4878</v>
      </c>
      <c r="H8" s="27">
        <f>RA!J12</f>
        <v>27.917957703346602</v>
      </c>
      <c r="I8" s="20">
        <f>VLOOKUP(B8,RMS!B:D,3,FALSE)</f>
        <v>147047.018035043</v>
      </c>
      <c r="J8" s="21">
        <f>VLOOKUP(B8,RMS!B:E,4,FALSE)</f>
        <v>105994.487652137</v>
      </c>
      <c r="K8" s="22">
        <f t="shared" si="1"/>
        <v>-8.2350430020596832E-3</v>
      </c>
      <c r="L8" s="22">
        <f t="shared" si="2"/>
        <v>1.4786300016567111E-4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311271.57459999999</v>
      </c>
      <c r="F9" s="25">
        <f>VLOOKUP(C9,RA!B13:I48,8,0)</f>
        <v>69709.129499999995</v>
      </c>
      <c r="G9" s="16">
        <f t="shared" si="0"/>
        <v>241562.44510000001</v>
      </c>
      <c r="H9" s="27">
        <f>RA!J13</f>
        <v>22.394955141528701</v>
      </c>
      <c r="I9" s="20">
        <f>VLOOKUP(B9,RMS!B:D,3,FALSE)</f>
        <v>311271.73339401698</v>
      </c>
      <c r="J9" s="21">
        <f>VLOOKUP(B9,RMS!B:E,4,FALSE)</f>
        <v>241562.44479487199</v>
      </c>
      <c r="K9" s="22">
        <f t="shared" si="1"/>
        <v>-0.15879401698475704</v>
      </c>
      <c r="L9" s="22">
        <f t="shared" si="2"/>
        <v>3.051280218642205E-4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150275.50159999999</v>
      </c>
      <c r="F10" s="25">
        <f>VLOOKUP(C10,RA!B14:I49,8,0)</f>
        <v>28624.662100000001</v>
      </c>
      <c r="G10" s="16">
        <f t="shared" si="0"/>
        <v>121650.83949999999</v>
      </c>
      <c r="H10" s="27">
        <f>RA!J14</f>
        <v>19.0481228112567</v>
      </c>
      <c r="I10" s="20">
        <f>VLOOKUP(B10,RMS!B:D,3,FALSE)</f>
        <v>150275.49869743601</v>
      </c>
      <c r="J10" s="21">
        <f>VLOOKUP(B10,RMS!B:E,4,FALSE)</f>
        <v>121650.838420513</v>
      </c>
      <c r="K10" s="22">
        <f t="shared" si="1"/>
        <v>2.9025639814790338E-3</v>
      </c>
      <c r="L10" s="22">
        <f t="shared" si="2"/>
        <v>1.0794869886012748E-3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97067.953999999998</v>
      </c>
      <c r="F11" s="25">
        <f>VLOOKUP(C11,RA!B15:I50,8,0)</f>
        <v>22036.856899999999</v>
      </c>
      <c r="G11" s="16">
        <f t="shared" si="0"/>
        <v>75031.097099999999</v>
      </c>
      <c r="H11" s="27">
        <f>RA!J15</f>
        <v>22.702504783401501</v>
      </c>
      <c r="I11" s="20">
        <f>VLOOKUP(B11,RMS!B:D,3,FALSE)</f>
        <v>97068.021452991496</v>
      </c>
      <c r="J11" s="21">
        <f>VLOOKUP(B11,RMS!B:E,4,FALSE)</f>
        <v>75031.097896581196</v>
      </c>
      <c r="K11" s="22">
        <f t="shared" si="1"/>
        <v>-6.7452991497702897E-2</v>
      </c>
      <c r="L11" s="22">
        <f t="shared" si="2"/>
        <v>-7.9658119648229331E-4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687731.93180000002</v>
      </c>
      <c r="F12" s="25">
        <f>VLOOKUP(C12,RA!B16:I51,8,0)</f>
        <v>11963.649600000001</v>
      </c>
      <c r="G12" s="16">
        <f t="shared" si="0"/>
        <v>675768.28220000002</v>
      </c>
      <c r="H12" s="27">
        <f>RA!J16</f>
        <v>1.7395803578129001</v>
      </c>
      <c r="I12" s="20">
        <f>VLOOKUP(B12,RMS!B:D,3,FALSE)</f>
        <v>687731.87329999998</v>
      </c>
      <c r="J12" s="21">
        <f>VLOOKUP(B12,RMS!B:E,4,FALSE)</f>
        <v>675768.28220000002</v>
      </c>
      <c r="K12" s="22">
        <f t="shared" si="1"/>
        <v>5.8500000042840838E-2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479858.5453</v>
      </c>
      <c r="F13" s="25">
        <f>VLOOKUP(C13,RA!B17:I52,8,0)</f>
        <v>39076.961600000002</v>
      </c>
      <c r="G13" s="16">
        <f t="shared" si="0"/>
        <v>440781.58370000002</v>
      </c>
      <c r="H13" s="27">
        <f>RA!J17</f>
        <v>8.1434335144682493</v>
      </c>
      <c r="I13" s="20">
        <f>VLOOKUP(B13,RMS!B:D,3,FALSE)</f>
        <v>479858.59835897398</v>
      </c>
      <c r="J13" s="21">
        <f>VLOOKUP(B13,RMS!B:E,4,FALSE)</f>
        <v>440781.58430512802</v>
      </c>
      <c r="K13" s="22">
        <f t="shared" si="1"/>
        <v>-5.3058973979204893E-2</v>
      </c>
      <c r="L13" s="22">
        <f t="shared" si="2"/>
        <v>-6.0512800700962543E-4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1365924.6048000001</v>
      </c>
      <c r="F14" s="25">
        <f>VLOOKUP(C14,RA!B18:I53,8,0)</f>
        <v>191932.85209999999</v>
      </c>
      <c r="G14" s="16">
        <f t="shared" si="0"/>
        <v>1173991.7527000001</v>
      </c>
      <c r="H14" s="27">
        <f>RA!J18</f>
        <v>14.051496797519301</v>
      </c>
      <c r="I14" s="20">
        <f>VLOOKUP(B14,RMS!B:D,3,FALSE)</f>
        <v>1365924.8244470099</v>
      </c>
      <c r="J14" s="21">
        <f>VLOOKUP(B14,RMS!B:E,4,FALSE)</f>
        <v>1173991.6414025601</v>
      </c>
      <c r="K14" s="22">
        <f t="shared" si="1"/>
        <v>-0.21964700985699892</v>
      </c>
      <c r="L14" s="22">
        <f t="shared" si="2"/>
        <v>0.11129744001664221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470118.8554</v>
      </c>
      <c r="F15" s="25">
        <f>VLOOKUP(C15,RA!B19:I54,8,0)</f>
        <v>48529.450900000003</v>
      </c>
      <c r="G15" s="16">
        <f t="shared" si="0"/>
        <v>421589.4045</v>
      </c>
      <c r="H15" s="27">
        <f>RA!J19</f>
        <v>10.322804614741299</v>
      </c>
      <c r="I15" s="20">
        <f>VLOOKUP(B15,RMS!B:D,3,FALSE)</f>
        <v>470118.87487179501</v>
      </c>
      <c r="J15" s="21">
        <f>VLOOKUP(B15,RMS!B:E,4,FALSE)</f>
        <v>421589.40323076898</v>
      </c>
      <c r="K15" s="22">
        <f t="shared" si="1"/>
        <v>-1.9471795007120818E-2</v>
      </c>
      <c r="L15" s="22">
        <f t="shared" si="2"/>
        <v>1.2692310265265405E-3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844389.65709999995</v>
      </c>
      <c r="F16" s="25">
        <f>VLOOKUP(C16,RA!B20:I55,8,0)</f>
        <v>55962.404300000002</v>
      </c>
      <c r="G16" s="16">
        <f t="shared" si="0"/>
        <v>788427.2527999999</v>
      </c>
      <c r="H16" s="27">
        <f>RA!J20</f>
        <v>6.6275568192295404</v>
      </c>
      <c r="I16" s="20">
        <f>VLOOKUP(B16,RMS!B:D,3,FALSE)</f>
        <v>844389.62690000003</v>
      </c>
      <c r="J16" s="21">
        <f>VLOOKUP(B16,RMS!B:E,4,FALSE)</f>
        <v>788427.25280000002</v>
      </c>
      <c r="K16" s="22">
        <f t="shared" si="1"/>
        <v>3.0199999921023846E-2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306539.51010000001</v>
      </c>
      <c r="F17" s="25">
        <f>VLOOKUP(C17,RA!B21:I56,8,0)</f>
        <v>31140.562300000001</v>
      </c>
      <c r="G17" s="16">
        <f t="shared" si="0"/>
        <v>275398.94780000002</v>
      </c>
      <c r="H17" s="27">
        <f>RA!J21</f>
        <v>10.1587434160906</v>
      </c>
      <c r="I17" s="20">
        <f>VLOOKUP(B17,RMS!B:D,3,FALSE)</f>
        <v>306539.43604705401</v>
      </c>
      <c r="J17" s="21">
        <f>VLOOKUP(B17,RMS!B:E,4,FALSE)</f>
        <v>275398.94806029001</v>
      </c>
      <c r="K17" s="22">
        <f t="shared" si="1"/>
        <v>7.4052946001756936E-2</v>
      </c>
      <c r="L17" s="22">
        <f t="shared" si="2"/>
        <v>-2.6028999127447605E-4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1259864.3488</v>
      </c>
      <c r="F18" s="25">
        <f>VLOOKUP(C18,RA!B22:I57,8,0)</f>
        <v>153366.67920000001</v>
      </c>
      <c r="G18" s="16">
        <f t="shared" si="0"/>
        <v>1106497.6696000001</v>
      </c>
      <c r="H18" s="27">
        <f>RA!J22</f>
        <v>12.173269236968199</v>
      </c>
      <c r="I18" s="20">
        <f>VLOOKUP(B18,RMS!B:D,3,FALSE)</f>
        <v>1259864.3146333301</v>
      </c>
      <c r="J18" s="21">
        <f>VLOOKUP(B18,RMS!B:E,4,FALSE)</f>
        <v>1106497.6686</v>
      </c>
      <c r="K18" s="22">
        <f t="shared" si="1"/>
        <v>3.4166669938713312E-2</v>
      </c>
      <c r="L18" s="22">
        <f t="shared" si="2"/>
        <v>1.0000001639127731E-3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2410397.6329000001</v>
      </c>
      <c r="F19" s="25">
        <f>VLOOKUP(C19,RA!B23:I58,8,0)</f>
        <v>164633.99340000001</v>
      </c>
      <c r="G19" s="16">
        <f t="shared" si="0"/>
        <v>2245763.6395</v>
      </c>
      <c r="H19" s="27">
        <f>RA!J23</f>
        <v>6.8301591054055901</v>
      </c>
      <c r="I19" s="20">
        <f>VLOOKUP(B19,RMS!B:D,3,FALSE)</f>
        <v>2410398.6117589702</v>
      </c>
      <c r="J19" s="21">
        <f>VLOOKUP(B19,RMS!B:E,4,FALSE)</f>
        <v>2245763.6736803399</v>
      </c>
      <c r="K19" s="22">
        <f t="shared" si="1"/>
        <v>-0.97885897010564804</v>
      </c>
      <c r="L19" s="22">
        <f t="shared" si="2"/>
        <v>-3.4180339891463518E-2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207419.24470000001</v>
      </c>
      <c r="F20" s="25">
        <f>VLOOKUP(C20,RA!B24:I59,8,0)</f>
        <v>39132.956400000003</v>
      </c>
      <c r="G20" s="16">
        <f t="shared" si="0"/>
        <v>168286.28830000001</v>
      </c>
      <c r="H20" s="27">
        <f>RA!J24</f>
        <v>18.8665986401598</v>
      </c>
      <c r="I20" s="20">
        <f>VLOOKUP(B20,RMS!B:D,3,FALSE)</f>
        <v>207419.25321999099</v>
      </c>
      <c r="J20" s="21">
        <f>VLOOKUP(B20,RMS!B:E,4,FALSE)</f>
        <v>168286.28266542999</v>
      </c>
      <c r="K20" s="22">
        <f t="shared" si="1"/>
        <v>-8.5199909808579832E-3</v>
      </c>
      <c r="L20" s="22">
        <f t="shared" si="2"/>
        <v>5.6345700286328793E-3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178212.65530000001</v>
      </c>
      <c r="F21" s="25">
        <f>VLOOKUP(C21,RA!B25:I60,8,0)</f>
        <v>16444.569500000001</v>
      </c>
      <c r="G21" s="16">
        <f t="shared" si="0"/>
        <v>161768.0858</v>
      </c>
      <c r="H21" s="27">
        <f>RA!J25</f>
        <v>9.2274981663437501</v>
      </c>
      <c r="I21" s="20">
        <f>VLOOKUP(B21,RMS!B:D,3,FALSE)</f>
        <v>178212.66048475899</v>
      </c>
      <c r="J21" s="21">
        <f>VLOOKUP(B21,RMS!B:E,4,FALSE)</f>
        <v>161768.08870809199</v>
      </c>
      <c r="K21" s="22">
        <f t="shared" si="1"/>
        <v>-5.1847589784301817E-3</v>
      </c>
      <c r="L21" s="22">
        <f t="shared" si="2"/>
        <v>-2.9080919921398163E-3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545143.15780000004</v>
      </c>
      <c r="F22" s="25">
        <f>VLOOKUP(C22,RA!B26:I61,8,0)</f>
        <v>109763.20020000001</v>
      </c>
      <c r="G22" s="16">
        <f t="shared" si="0"/>
        <v>435379.95760000002</v>
      </c>
      <c r="H22" s="27">
        <f>RA!J26</f>
        <v>20.1347478418264</v>
      </c>
      <c r="I22" s="20">
        <f>VLOOKUP(B22,RMS!B:D,3,FALSE)</f>
        <v>545143.11146680301</v>
      </c>
      <c r="J22" s="21">
        <f>VLOOKUP(B22,RMS!B:E,4,FALSE)</f>
        <v>435379.97381794499</v>
      </c>
      <c r="K22" s="22">
        <f t="shared" si="1"/>
        <v>4.633319703862071E-2</v>
      </c>
      <c r="L22" s="22">
        <f t="shared" si="2"/>
        <v>-1.6217944968957454E-2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218733.80790000001</v>
      </c>
      <c r="F23" s="25">
        <f>VLOOKUP(C23,RA!B27:I62,8,0)</f>
        <v>69104.658200000005</v>
      </c>
      <c r="G23" s="16">
        <f t="shared" si="0"/>
        <v>149629.14970000001</v>
      </c>
      <c r="H23" s="27">
        <f>RA!J27</f>
        <v>31.593039440703699</v>
      </c>
      <c r="I23" s="20">
        <f>VLOOKUP(B23,RMS!B:D,3,FALSE)</f>
        <v>218733.78224791601</v>
      </c>
      <c r="J23" s="21">
        <f>VLOOKUP(B23,RMS!B:E,4,FALSE)</f>
        <v>149629.162455112</v>
      </c>
      <c r="K23" s="22">
        <f t="shared" si="1"/>
        <v>2.5652084004832432E-2</v>
      </c>
      <c r="L23" s="22">
        <f t="shared" si="2"/>
        <v>-1.2755111994920298E-2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755197.60869999998</v>
      </c>
      <c r="F24" s="25">
        <f>VLOOKUP(C24,RA!B28:I63,8,0)</f>
        <v>28131.654600000002</v>
      </c>
      <c r="G24" s="16">
        <f t="shared" si="0"/>
        <v>727065.95409999997</v>
      </c>
      <c r="H24" s="27">
        <f>RA!J28</f>
        <v>3.72507199121379</v>
      </c>
      <c r="I24" s="20">
        <f>VLOOKUP(B24,RMS!B:D,3,FALSE)</f>
        <v>755197.60876637197</v>
      </c>
      <c r="J24" s="21">
        <f>VLOOKUP(B24,RMS!B:E,4,FALSE)</f>
        <v>727065.953449558</v>
      </c>
      <c r="K24" s="22">
        <f t="shared" si="1"/>
        <v>-6.6371983848512173E-5</v>
      </c>
      <c r="L24" s="22">
        <f t="shared" si="2"/>
        <v>6.5044197253882885E-4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590581.46629999997</v>
      </c>
      <c r="F25" s="25">
        <f>VLOOKUP(C25,RA!B29:I64,8,0)</f>
        <v>102533.939</v>
      </c>
      <c r="G25" s="16">
        <f t="shared" si="0"/>
        <v>488047.52729999996</v>
      </c>
      <c r="H25" s="27">
        <f>RA!J29</f>
        <v>17.361523320800501</v>
      </c>
      <c r="I25" s="20">
        <f>VLOOKUP(B25,RMS!B:D,3,FALSE)</f>
        <v>590581.46550707996</v>
      </c>
      <c r="J25" s="21">
        <f>VLOOKUP(B25,RMS!B:E,4,FALSE)</f>
        <v>488047.49189528998</v>
      </c>
      <c r="K25" s="22">
        <f t="shared" si="1"/>
        <v>7.9292000737041235E-4</v>
      </c>
      <c r="L25" s="22">
        <f t="shared" si="2"/>
        <v>3.5404709982685745E-2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1116712.9092000001</v>
      </c>
      <c r="F26" s="25">
        <f>VLOOKUP(C26,RA!B30:I65,8,0)</f>
        <v>116551.7037</v>
      </c>
      <c r="G26" s="16">
        <f t="shared" si="0"/>
        <v>1000161.2055000002</v>
      </c>
      <c r="H26" s="27">
        <f>RA!J30</f>
        <v>10.437033792642</v>
      </c>
      <c r="I26" s="20">
        <f>VLOOKUP(B26,RMS!B:D,3,FALSE)</f>
        <v>1116712.9131088499</v>
      </c>
      <c r="J26" s="21">
        <f>VLOOKUP(B26,RMS!B:E,4,FALSE)</f>
        <v>1000161.15278625</v>
      </c>
      <c r="K26" s="22">
        <f t="shared" si="1"/>
        <v>-3.9088497869670391E-3</v>
      </c>
      <c r="L26" s="22">
        <f t="shared" si="2"/>
        <v>5.2713750163093209E-2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1114818.7038</v>
      </c>
      <c r="F27" s="25">
        <f>VLOOKUP(C27,RA!B31:I66,8,0)</f>
        <v>523.75530000000003</v>
      </c>
      <c r="G27" s="16">
        <f t="shared" si="0"/>
        <v>1114294.9484999999</v>
      </c>
      <c r="H27" s="27">
        <f>RA!J31</f>
        <v>4.6981208533254E-2</v>
      </c>
      <c r="I27" s="20">
        <f>VLOOKUP(B27,RMS!B:D,3,FALSE)</f>
        <v>1114818.85811504</v>
      </c>
      <c r="J27" s="21">
        <f>VLOOKUP(B27,RMS!B:E,4,FALSE)</f>
        <v>1114294.7646035401</v>
      </c>
      <c r="K27" s="22">
        <f t="shared" si="1"/>
        <v>-0.15431503998115659</v>
      </c>
      <c r="L27" s="22">
        <f t="shared" si="2"/>
        <v>0.18389645987190306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146119.21859999999</v>
      </c>
      <c r="F28" s="25">
        <f>VLOOKUP(C28,RA!B32:I67,8,0)</f>
        <v>45493.189599999998</v>
      </c>
      <c r="G28" s="16">
        <f t="shared" si="0"/>
        <v>100626.02899999999</v>
      </c>
      <c r="H28" s="27">
        <f>RA!J32</f>
        <v>31.134295704480301</v>
      </c>
      <c r="I28" s="20">
        <f>VLOOKUP(B28,RMS!B:D,3,FALSE)</f>
        <v>146119.228050284</v>
      </c>
      <c r="J28" s="21">
        <f>VLOOKUP(B28,RMS!B:E,4,FALSE)</f>
        <v>100626.02022617</v>
      </c>
      <c r="K28" s="22">
        <f t="shared" si="1"/>
        <v>-9.4502840074710548E-3</v>
      </c>
      <c r="L28" s="22">
        <f t="shared" si="2"/>
        <v>8.7738299916964024E-3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103030.9405</v>
      </c>
      <c r="F31" s="25">
        <f>VLOOKUP(C31,RA!B35:I70,8,0)</f>
        <v>14376.6927</v>
      </c>
      <c r="G31" s="16">
        <f t="shared" si="0"/>
        <v>88654.247799999997</v>
      </c>
      <c r="H31" s="27">
        <f>RA!J35</f>
        <v>13.9537624622576</v>
      </c>
      <c r="I31" s="20">
        <f>VLOOKUP(B31,RMS!B:D,3,FALSE)</f>
        <v>103030.94</v>
      </c>
      <c r="J31" s="21">
        <f>VLOOKUP(B31,RMS!B:E,4,FALSE)</f>
        <v>88654.240999999995</v>
      </c>
      <c r="K31" s="22">
        <f t="shared" si="1"/>
        <v>4.999999946448952E-4</v>
      </c>
      <c r="L31" s="22">
        <f t="shared" si="2"/>
        <v>6.8000000028405339E-3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171911.9669</v>
      </c>
      <c r="F35" s="25">
        <f>VLOOKUP(C35,RA!B8:I74,8,0)</f>
        <v>8609.0239000000001</v>
      </c>
      <c r="G35" s="16">
        <f t="shared" si="0"/>
        <v>163302.943</v>
      </c>
      <c r="H35" s="27">
        <f>RA!J39</f>
        <v>5.0078095523203503</v>
      </c>
      <c r="I35" s="20">
        <f>VLOOKUP(B35,RMS!B:D,3,FALSE)</f>
        <v>171911.96581196599</v>
      </c>
      <c r="J35" s="21">
        <f>VLOOKUP(B35,RMS!B:E,4,FALSE)</f>
        <v>163302.944444444</v>
      </c>
      <c r="K35" s="22">
        <f t="shared" si="1"/>
        <v>1.0880340123549104E-3</v>
      </c>
      <c r="L35" s="22">
        <f t="shared" si="2"/>
        <v>-1.4444440021179616E-3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353092.22700000001</v>
      </c>
      <c r="F36" s="25">
        <f>VLOOKUP(C36,RA!B8:I75,8,0)</f>
        <v>23854.768199999999</v>
      </c>
      <c r="G36" s="16">
        <f t="shared" si="0"/>
        <v>329237.45880000002</v>
      </c>
      <c r="H36" s="27">
        <f>RA!J40</f>
        <v>6.7559595980570801</v>
      </c>
      <c r="I36" s="20">
        <f>VLOOKUP(B36,RMS!B:D,3,FALSE)</f>
        <v>353092.22555299097</v>
      </c>
      <c r="J36" s="21">
        <f>VLOOKUP(B36,RMS!B:E,4,FALSE)</f>
        <v>329237.46071111102</v>
      </c>
      <c r="K36" s="22">
        <f t="shared" si="1"/>
        <v>1.4470090391114354E-3</v>
      </c>
      <c r="L36" s="22">
        <f t="shared" si="2"/>
        <v>-1.9111110013909638E-3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110167.0818</v>
      </c>
      <c r="F39" s="25">
        <f>VLOOKUP(C39,RA!B8:I78,8,0)</f>
        <v>13166.1217</v>
      </c>
      <c r="G39" s="16">
        <f t="shared" si="0"/>
        <v>97000.960099999997</v>
      </c>
      <c r="H39" s="27">
        <f>RA!J43</f>
        <v>11.951048793233999</v>
      </c>
      <c r="I39" s="20">
        <f>VLOOKUP(B39,RMS!B:D,3,FALSE)</f>
        <v>110167.081915135</v>
      </c>
      <c r="J39" s="21">
        <f>VLOOKUP(B39,RMS!B:E,4,FALSE)</f>
        <v>97000.959307162804</v>
      </c>
      <c r="K39" s="22">
        <f t="shared" si="1"/>
        <v>-1.1513500066939741E-4</v>
      </c>
      <c r="L39" s="22">
        <f t="shared" si="2"/>
        <v>7.9283719242084771E-4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14911072.4627</v>
      </c>
      <c r="E7" s="63">
        <v>15730920</v>
      </c>
      <c r="F7" s="64">
        <v>94.7883052148253</v>
      </c>
      <c r="G7" s="63">
        <v>18653892.929499999</v>
      </c>
      <c r="H7" s="64">
        <v>-20.064554251198398</v>
      </c>
      <c r="I7" s="63">
        <v>1626847.7788</v>
      </c>
      <c r="J7" s="64">
        <v>10.910333799728701</v>
      </c>
      <c r="K7" s="63">
        <v>2053151.6078000001</v>
      </c>
      <c r="L7" s="64">
        <v>11.0065583391071</v>
      </c>
      <c r="M7" s="64">
        <v>-0.20763387729403701</v>
      </c>
      <c r="N7" s="63">
        <v>445446390.64529997</v>
      </c>
      <c r="O7" s="63">
        <v>3070436590.1089001</v>
      </c>
      <c r="P7" s="63">
        <v>884849</v>
      </c>
      <c r="Q7" s="63">
        <v>1076496</v>
      </c>
      <c r="R7" s="64">
        <v>-17.802852959973801</v>
      </c>
      <c r="S7" s="63">
        <v>16.851544684686299</v>
      </c>
      <c r="T7" s="63">
        <v>17.080935432923098</v>
      </c>
      <c r="U7" s="65">
        <v>-1.36124463679138</v>
      </c>
      <c r="V7" s="53"/>
      <c r="W7" s="53"/>
    </row>
    <row r="8" spans="1:23" ht="14.25" thickBot="1" x14ac:dyDescent="0.2">
      <c r="A8" s="48">
        <v>41785</v>
      </c>
      <c r="B8" s="51" t="s">
        <v>6</v>
      </c>
      <c r="C8" s="52"/>
      <c r="D8" s="66">
        <v>502256.28970000002</v>
      </c>
      <c r="E8" s="66">
        <v>503183</v>
      </c>
      <c r="F8" s="67">
        <v>99.815830363903402</v>
      </c>
      <c r="G8" s="66">
        <v>522544.7169</v>
      </c>
      <c r="H8" s="67">
        <v>-3.8826202894866499</v>
      </c>
      <c r="I8" s="66">
        <v>122036.7142</v>
      </c>
      <c r="J8" s="67">
        <v>24.2976975505659</v>
      </c>
      <c r="K8" s="66">
        <v>100627.6721</v>
      </c>
      <c r="L8" s="67">
        <v>19.257236528382599</v>
      </c>
      <c r="M8" s="67">
        <v>0.212755017116211</v>
      </c>
      <c r="N8" s="66">
        <v>14504144.823100001</v>
      </c>
      <c r="O8" s="66">
        <v>119837137.5742</v>
      </c>
      <c r="P8" s="66">
        <v>23033</v>
      </c>
      <c r="Q8" s="66">
        <v>27830</v>
      </c>
      <c r="R8" s="67">
        <v>-17.2367948257276</v>
      </c>
      <c r="S8" s="66">
        <v>21.805943198888599</v>
      </c>
      <c r="T8" s="66">
        <v>22.264349931728301</v>
      </c>
      <c r="U8" s="68">
        <v>-2.1022100656630101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64772.017999999996</v>
      </c>
      <c r="E9" s="66">
        <v>59750</v>
      </c>
      <c r="F9" s="67">
        <v>108.40505104602499</v>
      </c>
      <c r="G9" s="66">
        <v>113780.91590000001</v>
      </c>
      <c r="H9" s="67">
        <v>-43.073038665880503</v>
      </c>
      <c r="I9" s="66">
        <v>13954.3822</v>
      </c>
      <c r="J9" s="67">
        <v>21.543843515883701</v>
      </c>
      <c r="K9" s="66">
        <v>25342.752100000002</v>
      </c>
      <c r="L9" s="67">
        <v>22.2732888899166</v>
      </c>
      <c r="M9" s="67">
        <v>-0.44937384286689203</v>
      </c>
      <c r="N9" s="66">
        <v>2448911.1316999998</v>
      </c>
      <c r="O9" s="66">
        <v>20137115.017499998</v>
      </c>
      <c r="P9" s="66">
        <v>3864</v>
      </c>
      <c r="Q9" s="66">
        <v>6521</v>
      </c>
      <c r="R9" s="67">
        <v>-40.745284465572801</v>
      </c>
      <c r="S9" s="66">
        <v>16.762944616977201</v>
      </c>
      <c r="T9" s="66">
        <v>17.201215979144301</v>
      </c>
      <c r="U9" s="68">
        <v>-2.6145249070572301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127545.7432</v>
      </c>
      <c r="E10" s="66">
        <v>111578</v>
      </c>
      <c r="F10" s="67">
        <v>114.31083475237099</v>
      </c>
      <c r="G10" s="66">
        <v>168351.0576</v>
      </c>
      <c r="H10" s="67">
        <v>-24.2382287237856</v>
      </c>
      <c r="I10" s="66">
        <v>30476.571800000002</v>
      </c>
      <c r="J10" s="67">
        <v>23.8946208908052</v>
      </c>
      <c r="K10" s="66">
        <v>42479.678</v>
      </c>
      <c r="L10" s="67">
        <v>25.232795448740902</v>
      </c>
      <c r="M10" s="67">
        <v>-0.28256113899921698</v>
      </c>
      <c r="N10" s="66">
        <v>3888603.0410000002</v>
      </c>
      <c r="O10" s="66">
        <v>28877924.528900001</v>
      </c>
      <c r="P10" s="66">
        <v>79760</v>
      </c>
      <c r="Q10" s="66">
        <v>101961</v>
      </c>
      <c r="R10" s="67">
        <v>-21.7740116318985</v>
      </c>
      <c r="S10" s="66">
        <v>1.5991191474423301</v>
      </c>
      <c r="T10" s="66">
        <v>1.87488212257628</v>
      </c>
      <c r="U10" s="68">
        <v>-17.244679708514202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74870.297099999996</v>
      </c>
      <c r="E11" s="66">
        <v>68779</v>
      </c>
      <c r="F11" s="67">
        <v>108.85633274691401</v>
      </c>
      <c r="G11" s="66">
        <v>74028.120500000005</v>
      </c>
      <c r="H11" s="67">
        <v>1.1376441740135601</v>
      </c>
      <c r="I11" s="66">
        <v>14664.153700000001</v>
      </c>
      <c r="J11" s="67">
        <v>19.5860765457013</v>
      </c>
      <c r="K11" s="66">
        <v>17165.8436</v>
      </c>
      <c r="L11" s="67">
        <v>23.1882742450553</v>
      </c>
      <c r="M11" s="67">
        <v>-0.14573649616614201</v>
      </c>
      <c r="N11" s="66">
        <v>1599118.737</v>
      </c>
      <c r="O11" s="66">
        <v>12381262.025599999</v>
      </c>
      <c r="P11" s="66">
        <v>3373</v>
      </c>
      <c r="Q11" s="66">
        <v>4126</v>
      </c>
      <c r="R11" s="67">
        <v>-18.250121182743602</v>
      </c>
      <c r="S11" s="66">
        <v>22.196945478802299</v>
      </c>
      <c r="T11" s="66">
        <v>21.987116723218598</v>
      </c>
      <c r="U11" s="68">
        <v>0.94530464015429405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147047.0098</v>
      </c>
      <c r="E12" s="66">
        <v>396002</v>
      </c>
      <c r="F12" s="67">
        <v>37.132895742950801</v>
      </c>
      <c r="G12" s="66">
        <v>421119.82780000003</v>
      </c>
      <c r="H12" s="67">
        <v>-65.081907786627397</v>
      </c>
      <c r="I12" s="66">
        <v>41052.521999999997</v>
      </c>
      <c r="J12" s="67">
        <v>27.917957703346602</v>
      </c>
      <c r="K12" s="66">
        <v>44049.339399999997</v>
      </c>
      <c r="L12" s="67">
        <v>10.460048777594</v>
      </c>
      <c r="M12" s="67">
        <v>-6.8033197337801998E-2</v>
      </c>
      <c r="N12" s="66">
        <v>5332132.0307999998</v>
      </c>
      <c r="O12" s="66">
        <v>36088015.6932</v>
      </c>
      <c r="P12" s="66">
        <v>1719</v>
      </c>
      <c r="Q12" s="66">
        <v>2306</v>
      </c>
      <c r="R12" s="67">
        <v>-25.455333911535099</v>
      </c>
      <c r="S12" s="66">
        <v>85.542181384525904</v>
      </c>
      <c r="T12" s="66">
        <v>87.891122940156095</v>
      </c>
      <c r="U12" s="68">
        <v>-2.74594535422397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311271.57459999999</v>
      </c>
      <c r="E13" s="66">
        <v>265426</v>
      </c>
      <c r="F13" s="67">
        <v>117.272450551189</v>
      </c>
      <c r="G13" s="66">
        <v>314641.11859999999</v>
      </c>
      <c r="H13" s="67">
        <v>-1.0709166096894001</v>
      </c>
      <c r="I13" s="66">
        <v>69709.129499999995</v>
      </c>
      <c r="J13" s="67">
        <v>22.394955141528701</v>
      </c>
      <c r="K13" s="66">
        <v>81037.087599999999</v>
      </c>
      <c r="L13" s="67">
        <v>25.755402841362798</v>
      </c>
      <c r="M13" s="67">
        <v>-0.139787329918801</v>
      </c>
      <c r="N13" s="66">
        <v>7224499.9450000003</v>
      </c>
      <c r="O13" s="66">
        <v>58707321.270199999</v>
      </c>
      <c r="P13" s="66">
        <v>11022</v>
      </c>
      <c r="Q13" s="66">
        <v>14055</v>
      </c>
      <c r="R13" s="67">
        <v>-21.579509071504798</v>
      </c>
      <c r="S13" s="66">
        <v>28.240934004717801</v>
      </c>
      <c r="T13" s="66">
        <v>24.6997107506226</v>
      </c>
      <c r="U13" s="68">
        <v>12.5393276777025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150275.50159999999</v>
      </c>
      <c r="E14" s="66">
        <v>151529</v>
      </c>
      <c r="F14" s="67">
        <v>99.172766665126801</v>
      </c>
      <c r="G14" s="66">
        <v>209066.9277</v>
      </c>
      <c r="H14" s="67">
        <v>-28.120863852920099</v>
      </c>
      <c r="I14" s="66">
        <v>28624.662100000001</v>
      </c>
      <c r="J14" s="67">
        <v>19.0481228112567</v>
      </c>
      <c r="K14" s="66">
        <v>39622.4378</v>
      </c>
      <c r="L14" s="67">
        <v>18.952035233834799</v>
      </c>
      <c r="M14" s="67">
        <v>-0.27756433754815601</v>
      </c>
      <c r="N14" s="66">
        <v>3882731.5312999999</v>
      </c>
      <c r="O14" s="66">
        <v>26389545.919100001</v>
      </c>
      <c r="P14" s="66">
        <v>2235</v>
      </c>
      <c r="Q14" s="66">
        <v>4191</v>
      </c>
      <c r="R14" s="67">
        <v>-46.6714387974231</v>
      </c>
      <c r="S14" s="66">
        <v>67.237360894854604</v>
      </c>
      <c r="T14" s="66">
        <v>48.982808255786203</v>
      </c>
      <c r="U14" s="68">
        <v>27.149418710253599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97067.953999999998</v>
      </c>
      <c r="E15" s="66">
        <v>113987</v>
      </c>
      <c r="F15" s="67">
        <v>85.157038960583193</v>
      </c>
      <c r="G15" s="66">
        <v>152320.32370000001</v>
      </c>
      <c r="H15" s="67">
        <v>-36.273800079903602</v>
      </c>
      <c r="I15" s="66">
        <v>22036.856899999999</v>
      </c>
      <c r="J15" s="67">
        <v>22.702504783401501</v>
      </c>
      <c r="K15" s="66">
        <v>31757.1528</v>
      </c>
      <c r="L15" s="67">
        <v>20.848926806738401</v>
      </c>
      <c r="M15" s="67">
        <v>-0.30608209625139998</v>
      </c>
      <c r="N15" s="66">
        <v>3279402.6897</v>
      </c>
      <c r="O15" s="66">
        <v>20559822.682</v>
      </c>
      <c r="P15" s="66">
        <v>3596</v>
      </c>
      <c r="Q15" s="66">
        <v>5590</v>
      </c>
      <c r="R15" s="67">
        <v>-35.6708407871199</v>
      </c>
      <c r="S15" s="66">
        <v>26.993313125695199</v>
      </c>
      <c r="T15" s="66">
        <v>27.375077262969601</v>
      </c>
      <c r="U15" s="68">
        <v>-1.4142915154455999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687731.93180000002</v>
      </c>
      <c r="E16" s="66">
        <v>764529</v>
      </c>
      <c r="F16" s="67">
        <v>89.9549829764469</v>
      </c>
      <c r="G16" s="66">
        <v>1505399.3461</v>
      </c>
      <c r="H16" s="67">
        <v>-54.315648297464101</v>
      </c>
      <c r="I16" s="66">
        <v>11963.649600000001</v>
      </c>
      <c r="J16" s="67">
        <v>1.7395803578129001</v>
      </c>
      <c r="K16" s="66">
        <v>-32604.599300000002</v>
      </c>
      <c r="L16" s="67">
        <v>-2.1658438596023002</v>
      </c>
      <c r="M16" s="67">
        <v>-1.3669313488542101</v>
      </c>
      <c r="N16" s="66">
        <v>23708141.567499999</v>
      </c>
      <c r="O16" s="66">
        <v>153432779.7762</v>
      </c>
      <c r="P16" s="66">
        <v>39865</v>
      </c>
      <c r="Q16" s="66">
        <v>59194</v>
      </c>
      <c r="R16" s="67">
        <v>-32.653647329121199</v>
      </c>
      <c r="S16" s="66">
        <v>17.251522182365498</v>
      </c>
      <c r="T16" s="66">
        <v>17.1887825421495</v>
      </c>
      <c r="U16" s="68">
        <v>0.36367596756229298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479858.5453</v>
      </c>
      <c r="E17" s="66">
        <v>607245</v>
      </c>
      <c r="F17" s="67">
        <v>79.022230779998196</v>
      </c>
      <c r="G17" s="66">
        <v>571069.08310000005</v>
      </c>
      <c r="H17" s="67">
        <v>-15.9718921053949</v>
      </c>
      <c r="I17" s="66">
        <v>39076.961600000002</v>
      </c>
      <c r="J17" s="67">
        <v>8.1434335144682493</v>
      </c>
      <c r="K17" s="66">
        <v>48649.346299999997</v>
      </c>
      <c r="L17" s="67">
        <v>8.5189949411919095</v>
      </c>
      <c r="M17" s="67">
        <v>-0.19676286380028901</v>
      </c>
      <c r="N17" s="66">
        <v>18773146.114799999</v>
      </c>
      <c r="O17" s="66">
        <v>164994888.75400001</v>
      </c>
      <c r="P17" s="66">
        <v>10965</v>
      </c>
      <c r="Q17" s="66">
        <v>13597</v>
      </c>
      <c r="R17" s="67">
        <v>-19.357211149518299</v>
      </c>
      <c r="S17" s="66">
        <v>43.7627492293662</v>
      </c>
      <c r="T17" s="66">
        <v>37.049511907038301</v>
      </c>
      <c r="U17" s="68">
        <v>15.3400721859198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1365924.6048000001</v>
      </c>
      <c r="E18" s="66">
        <v>1171345</v>
      </c>
      <c r="F18" s="67">
        <v>116.611639166941</v>
      </c>
      <c r="G18" s="66">
        <v>1807512.0096</v>
      </c>
      <c r="H18" s="67">
        <v>-24.430676114717599</v>
      </c>
      <c r="I18" s="66">
        <v>191932.85209999999</v>
      </c>
      <c r="J18" s="67">
        <v>14.051496797519301</v>
      </c>
      <c r="K18" s="66">
        <v>282838.36070000002</v>
      </c>
      <c r="L18" s="67">
        <v>15.647938115918301</v>
      </c>
      <c r="M18" s="67">
        <v>-0.321404452971008</v>
      </c>
      <c r="N18" s="66">
        <v>44984230.269900002</v>
      </c>
      <c r="O18" s="66">
        <v>401044432.17979997</v>
      </c>
      <c r="P18" s="66">
        <v>71694</v>
      </c>
      <c r="Q18" s="66">
        <v>104611</v>
      </c>
      <c r="R18" s="67">
        <v>-31.466098211469198</v>
      </c>
      <c r="S18" s="66">
        <v>19.052146690099601</v>
      </c>
      <c r="T18" s="66">
        <v>19.5213916136926</v>
      </c>
      <c r="U18" s="68">
        <v>-2.4629504025228202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470118.8554</v>
      </c>
      <c r="E19" s="66">
        <v>435506</v>
      </c>
      <c r="F19" s="67">
        <v>107.94773330333</v>
      </c>
      <c r="G19" s="66">
        <v>695556.92980000004</v>
      </c>
      <c r="H19" s="67">
        <v>-32.411160717616902</v>
      </c>
      <c r="I19" s="66">
        <v>48529.450900000003</v>
      </c>
      <c r="J19" s="67">
        <v>10.322804614741299</v>
      </c>
      <c r="K19" s="66">
        <v>25448.587599999999</v>
      </c>
      <c r="L19" s="67">
        <v>3.6587353974486998</v>
      </c>
      <c r="M19" s="67">
        <v>0.90696048294640896</v>
      </c>
      <c r="N19" s="66">
        <v>16123346.1307</v>
      </c>
      <c r="O19" s="66">
        <v>126603443.4012</v>
      </c>
      <c r="P19" s="66">
        <v>9970</v>
      </c>
      <c r="Q19" s="66">
        <v>12297</v>
      </c>
      <c r="R19" s="67">
        <v>-18.9233146295845</v>
      </c>
      <c r="S19" s="66">
        <v>47.153345576730203</v>
      </c>
      <c r="T19" s="66">
        <v>44.721302236317797</v>
      </c>
      <c r="U19" s="68">
        <v>5.1577323107537598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844389.65709999995</v>
      </c>
      <c r="E20" s="66">
        <v>770064</v>
      </c>
      <c r="F20" s="67">
        <v>109.65188050603599</v>
      </c>
      <c r="G20" s="66">
        <v>1021343.7831</v>
      </c>
      <c r="H20" s="67">
        <v>-17.325618359658101</v>
      </c>
      <c r="I20" s="66">
        <v>55962.404300000002</v>
      </c>
      <c r="J20" s="67">
        <v>6.6275568192295404</v>
      </c>
      <c r="K20" s="66">
        <v>50751.367700000003</v>
      </c>
      <c r="L20" s="67">
        <v>4.9690778501591897</v>
      </c>
      <c r="M20" s="67">
        <v>0.10267775699767</v>
      </c>
      <c r="N20" s="66">
        <v>27596482.456900001</v>
      </c>
      <c r="O20" s="66">
        <v>178644201.7053</v>
      </c>
      <c r="P20" s="66">
        <v>36217</v>
      </c>
      <c r="Q20" s="66">
        <v>40701</v>
      </c>
      <c r="R20" s="67">
        <v>-11.0169283309992</v>
      </c>
      <c r="S20" s="66">
        <v>23.314732227959201</v>
      </c>
      <c r="T20" s="66">
        <v>23.387806938404498</v>
      </c>
      <c r="U20" s="68">
        <v>-0.31342719157453502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306539.51010000001</v>
      </c>
      <c r="E21" s="66">
        <v>277533</v>
      </c>
      <c r="F21" s="67">
        <v>110.45155354498399</v>
      </c>
      <c r="G21" s="66">
        <v>376838.89899999998</v>
      </c>
      <c r="H21" s="67">
        <v>-18.6550244909828</v>
      </c>
      <c r="I21" s="66">
        <v>31140.562300000001</v>
      </c>
      <c r="J21" s="67">
        <v>10.1587434160906</v>
      </c>
      <c r="K21" s="66">
        <v>62327.888200000001</v>
      </c>
      <c r="L21" s="67">
        <v>16.539664128463599</v>
      </c>
      <c r="M21" s="67">
        <v>-0.50037514186145704</v>
      </c>
      <c r="N21" s="66">
        <v>9169827.6524999999</v>
      </c>
      <c r="O21" s="66">
        <v>73321155.976600006</v>
      </c>
      <c r="P21" s="66">
        <v>27915</v>
      </c>
      <c r="Q21" s="66">
        <v>34754</v>
      </c>
      <c r="R21" s="67">
        <v>-19.678310410312498</v>
      </c>
      <c r="S21" s="66">
        <v>10.9811753573348</v>
      </c>
      <c r="T21" s="66">
        <v>11.3119714939288</v>
      </c>
      <c r="U21" s="68">
        <v>-3.0123928070508099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1259864.3488</v>
      </c>
      <c r="E22" s="66">
        <v>984416</v>
      </c>
      <c r="F22" s="67">
        <v>127.980889055034</v>
      </c>
      <c r="G22" s="66">
        <v>1304637.76</v>
      </c>
      <c r="H22" s="67">
        <v>-3.4318653478188299</v>
      </c>
      <c r="I22" s="66">
        <v>153366.67920000001</v>
      </c>
      <c r="J22" s="67">
        <v>12.173269236968199</v>
      </c>
      <c r="K22" s="66">
        <v>112246.99950000001</v>
      </c>
      <c r="L22" s="67">
        <v>8.6036908436560999</v>
      </c>
      <c r="M22" s="67">
        <v>0.36633210583058801</v>
      </c>
      <c r="N22" s="66">
        <v>31784455.1402</v>
      </c>
      <c r="O22" s="66">
        <v>205033590.13319999</v>
      </c>
      <c r="P22" s="66">
        <v>67065</v>
      </c>
      <c r="Q22" s="66">
        <v>87713</v>
      </c>
      <c r="R22" s="67">
        <v>-23.540410201452499</v>
      </c>
      <c r="S22" s="66">
        <v>18.785720551703601</v>
      </c>
      <c r="T22" s="66">
        <v>17.8225576584999</v>
      </c>
      <c r="U22" s="68">
        <v>5.1271011434072902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2410397.6329000001</v>
      </c>
      <c r="E23" s="66">
        <v>2311063</v>
      </c>
      <c r="F23" s="67">
        <v>104.29822263174999</v>
      </c>
      <c r="G23" s="66">
        <v>2825409.4673000001</v>
      </c>
      <c r="H23" s="67">
        <v>-14.688555382968699</v>
      </c>
      <c r="I23" s="66">
        <v>164633.99340000001</v>
      </c>
      <c r="J23" s="67">
        <v>6.8301591054055901</v>
      </c>
      <c r="K23" s="66">
        <v>387826.93719999999</v>
      </c>
      <c r="L23" s="67">
        <v>13.726397596119501</v>
      </c>
      <c r="M23" s="67">
        <v>-0.57549623915086801</v>
      </c>
      <c r="N23" s="66">
        <v>67373822.312299997</v>
      </c>
      <c r="O23" s="66">
        <v>424761379.95340002</v>
      </c>
      <c r="P23" s="66">
        <v>83461</v>
      </c>
      <c r="Q23" s="66">
        <v>102612</v>
      </c>
      <c r="R23" s="67">
        <v>-18.663509141231099</v>
      </c>
      <c r="S23" s="66">
        <v>28.880526628005899</v>
      </c>
      <c r="T23" s="66">
        <v>28.826527712158398</v>
      </c>
      <c r="U23" s="68">
        <v>0.18697344595893001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207419.24470000001</v>
      </c>
      <c r="E24" s="66">
        <v>197538</v>
      </c>
      <c r="F24" s="67">
        <v>105.002199424921</v>
      </c>
      <c r="G24" s="66">
        <v>272225.47029999999</v>
      </c>
      <c r="H24" s="67">
        <v>-23.8060845403561</v>
      </c>
      <c r="I24" s="66">
        <v>39132.956400000003</v>
      </c>
      <c r="J24" s="67">
        <v>18.8665986401598</v>
      </c>
      <c r="K24" s="66">
        <v>45372.3534</v>
      </c>
      <c r="L24" s="67">
        <v>16.667196258306902</v>
      </c>
      <c r="M24" s="67">
        <v>-0.137515392798646</v>
      </c>
      <c r="N24" s="66">
        <v>6559658.8164999997</v>
      </c>
      <c r="O24" s="66">
        <v>48455820.674599998</v>
      </c>
      <c r="P24" s="66">
        <v>24404</v>
      </c>
      <c r="Q24" s="66">
        <v>32324</v>
      </c>
      <c r="R24" s="67">
        <v>-24.501918079445598</v>
      </c>
      <c r="S24" s="66">
        <v>8.4993953737092305</v>
      </c>
      <c r="T24" s="66">
        <v>8.6605844944932606</v>
      </c>
      <c r="U24" s="68">
        <v>-1.8964774986539099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178212.65530000001</v>
      </c>
      <c r="E25" s="66">
        <v>159901</v>
      </c>
      <c r="F25" s="67">
        <v>111.451870407315</v>
      </c>
      <c r="G25" s="66">
        <v>222088.2635</v>
      </c>
      <c r="H25" s="67">
        <v>-19.755932847842701</v>
      </c>
      <c r="I25" s="66">
        <v>16444.569500000001</v>
      </c>
      <c r="J25" s="67">
        <v>9.2274981663437501</v>
      </c>
      <c r="K25" s="66">
        <v>22618.138800000001</v>
      </c>
      <c r="L25" s="67">
        <v>10.1843017021924</v>
      </c>
      <c r="M25" s="67">
        <v>-0.27294771486679498</v>
      </c>
      <c r="N25" s="66">
        <v>5722082.6118000001</v>
      </c>
      <c r="O25" s="66">
        <v>48984400.935400002</v>
      </c>
      <c r="P25" s="66">
        <v>15790</v>
      </c>
      <c r="Q25" s="66">
        <v>19815</v>
      </c>
      <c r="R25" s="67">
        <v>-20.312894272016099</v>
      </c>
      <c r="S25" s="66">
        <v>11.286425288157099</v>
      </c>
      <c r="T25" s="66">
        <v>11.9624602775675</v>
      </c>
      <c r="U25" s="68">
        <v>-5.9898060913920101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545143.15780000004</v>
      </c>
      <c r="E26" s="66">
        <v>471234</v>
      </c>
      <c r="F26" s="67">
        <v>115.684173425517</v>
      </c>
      <c r="G26" s="66">
        <v>579048.80830000003</v>
      </c>
      <c r="H26" s="67">
        <v>-5.8554045900796901</v>
      </c>
      <c r="I26" s="66">
        <v>109763.20020000001</v>
      </c>
      <c r="J26" s="67">
        <v>20.1347478418264</v>
      </c>
      <c r="K26" s="66">
        <v>113659.7337</v>
      </c>
      <c r="L26" s="67">
        <v>19.628696591862099</v>
      </c>
      <c r="M26" s="67">
        <v>-3.4282444390417999E-2</v>
      </c>
      <c r="N26" s="66">
        <v>14365700.3861</v>
      </c>
      <c r="O26" s="66">
        <v>99568544.189700007</v>
      </c>
      <c r="P26" s="66">
        <v>39517</v>
      </c>
      <c r="Q26" s="66">
        <v>41478</v>
      </c>
      <c r="R26" s="67">
        <v>-4.72780751241622</v>
      </c>
      <c r="S26" s="66">
        <v>13.7951554470228</v>
      </c>
      <c r="T26" s="66">
        <v>13.8613725155504</v>
      </c>
      <c r="U26" s="68">
        <v>-0.48000233692114302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218733.80790000001</v>
      </c>
      <c r="E27" s="66">
        <v>202597</v>
      </c>
      <c r="F27" s="67">
        <v>107.96497870156</v>
      </c>
      <c r="G27" s="66">
        <v>299486.01990000001</v>
      </c>
      <c r="H27" s="67">
        <v>-26.9635998458171</v>
      </c>
      <c r="I27" s="66">
        <v>69104.658200000005</v>
      </c>
      <c r="J27" s="67">
        <v>31.593039440703699</v>
      </c>
      <c r="K27" s="66">
        <v>87597.496599999999</v>
      </c>
      <c r="L27" s="67">
        <v>29.249277354999499</v>
      </c>
      <c r="M27" s="67">
        <v>-0.21111149425245099</v>
      </c>
      <c r="N27" s="66">
        <v>6820416.1256999997</v>
      </c>
      <c r="O27" s="66">
        <v>42144398.9472</v>
      </c>
      <c r="P27" s="66">
        <v>31005</v>
      </c>
      <c r="Q27" s="66">
        <v>41032</v>
      </c>
      <c r="R27" s="67">
        <v>-24.437024761162</v>
      </c>
      <c r="S27" s="66">
        <v>7.0547914175133002</v>
      </c>
      <c r="T27" s="66">
        <v>7.0769293112692502</v>
      </c>
      <c r="U27" s="68">
        <v>-0.313799408739321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755197.60869999998</v>
      </c>
      <c r="E28" s="66">
        <v>761410</v>
      </c>
      <c r="F28" s="67">
        <v>99.1840938127947</v>
      </c>
      <c r="G28" s="66">
        <v>882675.53729999997</v>
      </c>
      <c r="H28" s="67">
        <v>-14.442218370517001</v>
      </c>
      <c r="I28" s="66">
        <v>28131.654600000002</v>
      </c>
      <c r="J28" s="67">
        <v>3.72507199121379</v>
      </c>
      <c r="K28" s="66">
        <v>51420.814599999998</v>
      </c>
      <c r="L28" s="67">
        <v>5.8255624436234204</v>
      </c>
      <c r="M28" s="67">
        <v>-0.45291308940095998</v>
      </c>
      <c r="N28" s="66">
        <v>22839199.464200001</v>
      </c>
      <c r="O28" s="66">
        <v>143134471.3019</v>
      </c>
      <c r="P28" s="66">
        <v>44522</v>
      </c>
      <c r="Q28" s="66">
        <v>50154</v>
      </c>
      <c r="R28" s="67">
        <v>-11.2294134067073</v>
      </c>
      <c r="S28" s="66">
        <v>16.9623469004088</v>
      </c>
      <c r="T28" s="66">
        <v>17.831919180922799</v>
      </c>
      <c r="U28" s="68">
        <v>-5.1264856544881399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590581.46629999997</v>
      </c>
      <c r="E29" s="66">
        <v>586563</v>
      </c>
      <c r="F29" s="67">
        <v>100.685086904561</v>
      </c>
      <c r="G29" s="66">
        <v>645807.85060000001</v>
      </c>
      <c r="H29" s="67">
        <v>-8.5515195036249292</v>
      </c>
      <c r="I29" s="66">
        <v>102533.939</v>
      </c>
      <c r="J29" s="67">
        <v>17.361523320800501</v>
      </c>
      <c r="K29" s="66">
        <v>94350.370500000005</v>
      </c>
      <c r="L29" s="67">
        <v>14.6096660813804</v>
      </c>
      <c r="M29" s="67">
        <v>8.6735944508029003E-2</v>
      </c>
      <c r="N29" s="66">
        <v>19077863.158500001</v>
      </c>
      <c r="O29" s="66">
        <v>105025510.8434</v>
      </c>
      <c r="P29" s="66">
        <v>105205</v>
      </c>
      <c r="Q29" s="66">
        <v>109765</v>
      </c>
      <c r="R29" s="67">
        <v>-4.1543297043684202</v>
      </c>
      <c r="S29" s="66">
        <v>5.6136254579155</v>
      </c>
      <c r="T29" s="66">
        <v>5.8674371520976596</v>
      </c>
      <c r="U29" s="68">
        <v>-4.5213507043701604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1116712.9092000001</v>
      </c>
      <c r="E30" s="66">
        <v>1282120</v>
      </c>
      <c r="F30" s="67">
        <v>87.098938414501006</v>
      </c>
      <c r="G30" s="66">
        <v>1416692.8491</v>
      </c>
      <c r="H30" s="67">
        <v>-21.1746632370293</v>
      </c>
      <c r="I30" s="66">
        <v>116551.7037</v>
      </c>
      <c r="J30" s="67">
        <v>10.437033792642</v>
      </c>
      <c r="K30" s="66">
        <v>192256.79019999999</v>
      </c>
      <c r="L30" s="67">
        <v>13.5708167315263</v>
      </c>
      <c r="M30" s="67">
        <v>-0.39377067733860499</v>
      </c>
      <c r="N30" s="66">
        <v>34506239.932400003</v>
      </c>
      <c r="O30" s="66">
        <v>182653554.36019999</v>
      </c>
      <c r="P30" s="66">
        <v>64783</v>
      </c>
      <c r="Q30" s="66">
        <v>69783</v>
      </c>
      <c r="R30" s="67">
        <v>-7.1650688563117102</v>
      </c>
      <c r="S30" s="66">
        <v>17.2377461556272</v>
      </c>
      <c r="T30" s="66">
        <v>18.5674553487239</v>
      </c>
      <c r="U30" s="68">
        <v>-7.7139388240879496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1114818.7038</v>
      </c>
      <c r="E31" s="66">
        <v>757360</v>
      </c>
      <c r="F31" s="67">
        <v>147.19799088940499</v>
      </c>
      <c r="G31" s="66">
        <v>968837.36580000003</v>
      </c>
      <c r="H31" s="67">
        <v>15.0676824772813</v>
      </c>
      <c r="I31" s="66">
        <v>523.75530000000003</v>
      </c>
      <c r="J31" s="67">
        <v>4.6981208533254E-2</v>
      </c>
      <c r="K31" s="66">
        <v>9553.6623999999993</v>
      </c>
      <c r="L31" s="67">
        <v>0.986095575712157</v>
      </c>
      <c r="M31" s="67">
        <v>-0.94517753735991294</v>
      </c>
      <c r="N31" s="66">
        <v>28796505.884100001</v>
      </c>
      <c r="O31" s="66">
        <v>165610490.96970001</v>
      </c>
      <c r="P31" s="66">
        <v>46074</v>
      </c>
      <c r="Q31" s="66">
        <v>45863</v>
      </c>
      <c r="R31" s="67">
        <v>0.46006584828728297</v>
      </c>
      <c r="S31" s="66">
        <v>24.196264787081699</v>
      </c>
      <c r="T31" s="66">
        <v>26.742579024486002</v>
      </c>
      <c r="U31" s="68">
        <v>-10.523583949055601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146119.21859999999</v>
      </c>
      <c r="E32" s="66">
        <v>124232</v>
      </c>
      <c r="F32" s="67">
        <v>117.618019994848</v>
      </c>
      <c r="G32" s="66">
        <v>164111.54449999999</v>
      </c>
      <c r="H32" s="67">
        <v>-10.963473626927</v>
      </c>
      <c r="I32" s="66">
        <v>45493.189599999998</v>
      </c>
      <c r="J32" s="67">
        <v>31.134295704480301</v>
      </c>
      <c r="K32" s="66">
        <v>40136.766799999998</v>
      </c>
      <c r="L32" s="67">
        <v>24.4570038764092</v>
      </c>
      <c r="M32" s="67">
        <v>0.13345426717330899</v>
      </c>
      <c r="N32" s="66">
        <v>3809638.0303000002</v>
      </c>
      <c r="O32" s="66">
        <v>24073354.818799999</v>
      </c>
      <c r="P32" s="66">
        <v>27376</v>
      </c>
      <c r="Q32" s="66">
        <v>31665</v>
      </c>
      <c r="R32" s="67">
        <v>-13.5449234170219</v>
      </c>
      <c r="S32" s="66">
        <v>5.3374933737580399</v>
      </c>
      <c r="T32" s="66">
        <v>5.6657734028106699</v>
      </c>
      <c r="U32" s="68">
        <v>-6.1504531446659501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9"/>
      <c r="E33" s="69"/>
      <c r="F33" s="69"/>
      <c r="G33" s="66">
        <v>153.33349999999999</v>
      </c>
      <c r="H33" s="69"/>
      <c r="I33" s="69"/>
      <c r="J33" s="69"/>
      <c r="K33" s="66">
        <v>31.036899999999999</v>
      </c>
      <c r="L33" s="67">
        <v>20.241434520179901</v>
      </c>
      <c r="M33" s="69"/>
      <c r="N33" s="66">
        <v>95.412899999999993</v>
      </c>
      <c r="O33" s="66">
        <v>4794.3296</v>
      </c>
      <c r="P33" s="69"/>
      <c r="Q33" s="66">
        <v>1</v>
      </c>
      <c r="R33" s="69"/>
      <c r="S33" s="69"/>
      <c r="T33" s="66">
        <v>-4.0708000000000002</v>
      </c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-3</v>
      </c>
      <c r="O34" s="66">
        <v>1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103030.9405</v>
      </c>
      <c r="E35" s="66">
        <v>115931</v>
      </c>
      <c r="F35" s="67">
        <v>88.872640191148193</v>
      </c>
      <c r="G35" s="66">
        <v>60491.4395</v>
      </c>
      <c r="H35" s="67">
        <v>70.323175232092098</v>
      </c>
      <c r="I35" s="66">
        <v>14376.6927</v>
      </c>
      <c r="J35" s="67">
        <v>13.9537624622576</v>
      </c>
      <c r="K35" s="66">
        <v>9971.8703999999998</v>
      </c>
      <c r="L35" s="67">
        <v>16.4847629390602</v>
      </c>
      <c r="M35" s="67">
        <v>0.44172478414881899</v>
      </c>
      <c r="N35" s="66">
        <v>3302105.5973</v>
      </c>
      <c r="O35" s="66">
        <v>26548435.638999999</v>
      </c>
      <c r="P35" s="66">
        <v>8174</v>
      </c>
      <c r="Q35" s="66">
        <v>9473</v>
      </c>
      <c r="R35" s="67">
        <v>-13.7126570252296</v>
      </c>
      <c r="S35" s="66">
        <v>12.6047150110105</v>
      </c>
      <c r="T35" s="66">
        <v>12.9429579858545</v>
      </c>
      <c r="U35" s="68">
        <v>-2.6834638827498201</v>
      </c>
      <c r="V35" s="35"/>
      <c r="W35" s="35"/>
    </row>
    <row r="36" spans="1:23" ht="12" customHeight="1" thickBot="1" x14ac:dyDescent="0.2">
      <c r="A36" s="49"/>
      <c r="B36" s="51" t="s">
        <v>37</v>
      </c>
      <c r="C36" s="52"/>
      <c r="D36" s="69"/>
      <c r="E36" s="66">
        <v>392899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565187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264642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171911.9669</v>
      </c>
      <c r="E39" s="66">
        <v>258725</v>
      </c>
      <c r="F39" s="67">
        <v>66.445827384288293</v>
      </c>
      <c r="G39" s="66">
        <v>327588.8884</v>
      </c>
      <c r="H39" s="67">
        <v>-47.522039670012198</v>
      </c>
      <c r="I39" s="66">
        <v>8609.0239000000001</v>
      </c>
      <c r="J39" s="67">
        <v>5.0078095523203503</v>
      </c>
      <c r="K39" s="66">
        <v>17392.438699999999</v>
      </c>
      <c r="L39" s="67">
        <v>5.3092273016180904</v>
      </c>
      <c r="M39" s="67">
        <v>-0.50501341137399003</v>
      </c>
      <c r="N39" s="66">
        <v>6694312.6967000002</v>
      </c>
      <c r="O39" s="66">
        <v>44379110.1602</v>
      </c>
      <c r="P39" s="66">
        <v>346</v>
      </c>
      <c r="Q39" s="66">
        <v>506</v>
      </c>
      <c r="R39" s="67">
        <v>-31.6205533596838</v>
      </c>
      <c r="S39" s="66">
        <v>496.85539566474</v>
      </c>
      <c r="T39" s="66">
        <v>450.50505553359699</v>
      </c>
      <c r="U39" s="68">
        <v>9.3287384087137095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353092.22700000001</v>
      </c>
      <c r="E40" s="66">
        <v>470564</v>
      </c>
      <c r="F40" s="67">
        <v>75.035962589573401</v>
      </c>
      <c r="G40" s="66">
        <v>703057.4656</v>
      </c>
      <c r="H40" s="67">
        <v>-49.777615020606397</v>
      </c>
      <c r="I40" s="66">
        <v>23854.768199999999</v>
      </c>
      <c r="J40" s="67">
        <v>6.7559595980570801</v>
      </c>
      <c r="K40" s="66">
        <v>47540.745600000002</v>
      </c>
      <c r="L40" s="67">
        <v>6.7619999681573697</v>
      </c>
      <c r="M40" s="67">
        <v>-0.49822477752641697</v>
      </c>
      <c r="N40" s="66">
        <v>10511669.4692</v>
      </c>
      <c r="O40" s="66">
        <v>83039869.459600002</v>
      </c>
      <c r="P40" s="66">
        <v>1860</v>
      </c>
      <c r="Q40" s="66">
        <v>2550</v>
      </c>
      <c r="R40" s="67">
        <v>-27.0588235294118</v>
      </c>
      <c r="S40" s="66">
        <v>189.83453064516101</v>
      </c>
      <c r="T40" s="66">
        <v>198.201800509804</v>
      </c>
      <c r="U40" s="68">
        <v>-4.4076648416945599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88752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39330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0"/>
      <c r="B43" s="51" t="s">
        <v>35</v>
      </c>
      <c r="C43" s="52"/>
      <c r="D43" s="71">
        <v>110167.0818</v>
      </c>
      <c r="E43" s="71">
        <v>0</v>
      </c>
      <c r="F43" s="72"/>
      <c r="G43" s="71">
        <v>28007.806499999999</v>
      </c>
      <c r="H43" s="73">
        <v>293.34419780427999</v>
      </c>
      <c r="I43" s="71">
        <v>13166.1217</v>
      </c>
      <c r="J43" s="73">
        <v>11.951048793233999</v>
      </c>
      <c r="K43" s="71">
        <v>1682.5379</v>
      </c>
      <c r="L43" s="73">
        <v>6.0073890470501503</v>
      </c>
      <c r="M43" s="73">
        <v>6.82515609306631</v>
      </c>
      <c r="N43" s="71">
        <v>767910.4852</v>
      </c>
      <c r="O43" s="71">
        <v>5999815.8892000001</v>
      </c>
      <c r="P43" s="71">
        <v>39</v>
      </c>
      <c r="Q43" s="71">
        <v>28</v>
      </c>
      <c r="R43" s="73">
        <v>39.285714285714299</v>
      </c>
      <c r="S43" s="71">
        <v>2824.7969692307702</v>
      </c>
      <c r="T43" s="71">
        <v>282.28343214285701</v>
      </c>
      <c r="U43" s="74">
        <v>90.006947925191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8:C38"/>
    <mergeCell ref="B39:C39"/>
    <mergeCell ref="B40:C40"/>
    <mergeCell ref="B41:C41"/>
    <mergeCell ref="B42:C42"/>
    <mergeCell ref="B43:C43"/>
    <mergeCell ref="B37:C37"/>
    <mergeCell ref="B23:C23"/>
    <mergeCell ref="B24:C24"/>
    <mergeCell ref="B19:C19"/>
    <mergeCell ref="B20:C20"/>
    <mergeCell ref="B21:C21"/>
    <mergeCell ref="B22:C22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9" workbookViewId="0">
      <selection activeCell="J29" sqref="J29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46137</v>
      </c>
      <c r="D2" s="32">
        <v>502256.73805128201</v>
      </c>
      <c r="E2" s="32">
        <v>380219.57911367499</v>
      </c>
      <c r="F2" s="32">
        <v>122037.158937607</v>
      </c>
      <c r="G2" s="32">
        <v>380219.57911367499</v>
      </c>
      <c r="H2" s="32">
        <v>0.242977644085178</v>
      </c>
    </row>
    <row r="3" spans="1:8" ht="14.25" x14ac:dyDescent="0.2">
      <c r="A3" s="32">
        <v>2</v>
      </c>
      <c r="B3" s="33">
        <v>13</v>
      </c>
      <c r="C3" s="32">
        <v>7315.4219999999996</v>
      </c>
      <c r="D3" s="32">
        <v>64772.030677445</v>
      </c>
      <c r="E3" s="32">
        <v>50817.639376469298</v>
      </c>
      <c r="F3" s="32">
        <v>13954.3913009757</v>
      </c>
      <c r="G3" s="32">
        <v>50817.639376469298</v>
      </c>
      <c r="H3" s="32">
        <v>0.21543853350015399</v>
      </c>
    </row>
    <row r="4" spans="1:8" ht="14.25" x14ac:dyDescent="0.2">
      <c r="A4" s="32">
        <v>3</v>
      </c>
      <c r="B4" s="33">
        <v>14</v>
      </c>
      <c r="C4" s="32">
        <v>105859</v>
      </c>
      <c r="D4" s="32">
        <v>127547.647441026</v>
      </c>
      <c r="E4" s="32">
        <v>97069.171258974398</v>
      </c>
      <c r="F4" s="32">
        <v>30478.476182051301</v>
      </c>
      <c r="G4" s="32">
        <v>97069.171258974398</v>
      </c>
      <c r="H4" s="32">
        <v>0.238957572276224</v>
      </c>
    </row>
    <row r="5" spans="1:8" ht="14.25" x14ac:dyDescent="0.2">
      <c r="A5" s="32">
        <v>4</v>
      </c>
      <c r="B5" s="33">
        <v>15</v>
      </c>
      <c r="C5" s="32">
        <v>4289</v>
      </c>
      <c r="D5" s="32">
        <v>74870.290713675204</v>
      </c>
      <c r="E5" s="32">
        <v>60206.143470940202</v>
      </c>
      <c r="F5" s="32">
        <v>14664.147242735</v>
      </c>
      <c r="G5" s="32">
        <v>60206.143470940202</v>
      </c>
      <c r="H5" s="32">
        <v>0.19586069591762101</v>
      </c>
    </row>
    <row r="6" spans="1:8" ht="14.25" x14ac:dyDescent="0.2">
      <c r="A6" s="32">
        <v>5</v>
      </c>
      <c r="B6" s="33">
        <v>16</v>
      </c>
      <c r="C6" s="32">
        <v>2586</v>
      </c>
      <c r="D6" s="32">
        <v>147047.018035043</v>
      </c>
      <c r="E6" s="32">
        <v>105994.487652137</v>
      </c>
      <c r="F6" s="32">
        <v>41052.530382905999</v>
      </c>
      <c r="G6" s="32">
        <v>105994.487652137</v>
      </c>
      <c r="H6" s="32">
        <v>0.27917961840696898</v>
      </c>
    </row>
    <row r="7" spans="1:8" ht="14.25" x14ac:dyDescent="0.2">
      <c r="A7" s="32">
        <v>6</v>
      </c>
      <c r="B7" s="33">
        <v>17</v>
      </c>
      <c r="C7" s="32">
        <v>19662</v>
      </c>
      <c r="D7" s="32">
        <v>311271.73339401698</v>
      </c>
      <c r="E7" s="32">
        <v>241562.44479487199</v>
      </c>
      <c r="F7" s="32">
        <v>69709.288599145293</v>
      </c>
      <c r="G7" s="32">
        <v>241562.44479487199</v>
      </c>
      <c r="H7" s="32">
        <v>0.223949948294551</v>
      </c>
    </row>
    <row r="8" spans="1:8" ht="14.25" x14ac:dyDescent="0.2">
      <c r="A8" s="32">
        <v>7</v>
      </c>
      <c r="B8" s="33">
        <v>18</v>
      </c>
      <c r="C8" s="32">
        <v>58018</v>
      </c>
      <c r="D8" s="32">
        <v>150275.49869743601</v>
      </c>
      <c r="E8" s="32">
        <v>121650.838420513</v>
      </c>
      <c r="F8" s="32">
        <v>28624.660276923099</v>
      </c>
      <c r="G8" s="32">
        <v>121650.838420513</v>
      </c>
      <c r="H8" s="32">
        <v>0.19048121966013801</v>
      </c>
    </row>
    <row r="9" spans="1:8" ht="14.25" x14ac:dyDescent="0.2">
      <c r="A9" s="32">
        <v>8</v>
      </c>
      <c r="B9" s="33">
        <v>19</v>
      </c>
      <c r="C9" s="32">
        <v>12654</v>
      </c>
      <c r="D9" s="32">
        <v>97068.021452991496</v>
      </c>
      <c r="E9" s="32">
        <v>75031.097896581196</v>
      </c>
      <c r="F9" s="32">
        <v>22036.9235564103</v>
      </c>
      <c r="G9" s="32">
        <v>75031.097896581196</v>
      </c>
      <c r="H9" s="32">
        <v>0.22702557677125801</v>
      </c>
    </row>
    <row r="10" spans="1:8" ht="14.25" x14ac:dyDescent="0.2">
      <c r="A10" s="32">
        <v>9</v>
      </c>
      <c r="B10" s="33">
        <v>21</v>
      </c>
      <c r="C10" s="32">
        <v>153451</v>
      </c>
      <c r="D10" s="32">
        <v>687731.87329999998</v>
      </c>
      <c r="E10" s="32">
        <v>675768.28220000002</v>
      </c>
      <c r="F10" s="32">
        <v>11963.5911</v>
      </c>
      <c r="G10" s="32">
        <v>675768.28220000002</v>
      </c>
      <c r="H10" s="32">
        <v>1.7395719995634499E-2</v>
      </c>
    </row>
    <row r="11" spans="1:8" ht="14.25" x14ac:dyDescent="0.2">
      <c r="A11" s="32">
        <v>10</v>
      </c>
      <c r="B11" s="33">
        <v>22</v>
      </c>
      <c r="C11" s="32">
        <v>29031</v>
      </c>
      <c r="D11" s="32">
        <v>479858.59835897398</v>
      </c>
      <c r="E11" s="32">
        <v>440781.58430512802</v>
      </c>
      <c r="F11" s="32">
        <v>39077.0140538462</v>
      </c>
      <c r="G11" s="32">
        <v>440781.58430512802</v>
      </c>
      <c r="H11" s="32">
        <v>8.1434435451364501E-2</v>
      </c>
    </row>
    <row r="12" spans="1:8" ht="14.25" x14ac:dyDescent="0.2">
      <c r="A12" s="32">
        <v>11</v>
      </c>
      <c r="B12" s="33">
        <v>23</v>
      </c>
      <c r="C12" s="32">
        <v>172871.06299999999</v>
      </c>
      <c r="D12" s="32">
        <v>1365924.8244470099</v>
      </c>
      <c r="E12" s="32">
        <v>1173991.6414025601</v>
      </c>
      <c r="F12" s="32">
        <v>191933.18304444401</v>
      </c>
      <c r="G12" s="32">
        <v>1173991.6414025601</v>
      </c>
      <c r="H12" s="32">
        <v>0.14051518766572499</v>
      </c>
    </row>
    <row r="13" spans="1:8" ht="14.25" x14ac:dyDescent="0.2">
      <c r="A13" s="32">
        <v>12</v>
      </c>
      <c r="B13" s="33">
        <v>24</v>
      </c>
      <c r="C13" s="32">
        <v>15280.657999999999</v>
      </c>
      <c r="D13" s="32">
        <v>470118.87487179501</v>
      </c>
      <c r="E13" s="32">
        <v>421589.40323076898</v>
      </c>
      <c r="F13" s="32">
        <v>48529.471641025601</v>
      </c>
      <c r="G13" s="32">
        <v>421589.40323076898</v>
      </c>
      <c r="H13" s="32">
        <v>0.10322808599050599</v>
      </c>
    </row>
    <row r="14" spans="1:8" ht="14.25" x14ac:dyDescent="0.2">
      <c r="A14" s="32">
        <v>13</v>
      </c>
      <c r="B14" s="33">
        <v>25</v>
      </c>
      <c r="C14" s="32">
        <v>71692</v>
      </c>
      <c r="D14" s="32">
        <v>844389.62690000003</v>
      </c>
      <c r="E14" s="32">
        <v>788427.25280000002</v>
      </c>
      <c r="F14" s="32">
        <v>55962.374100000001</v>
      </c>
      <c r="G14" s="32">
        <v>788427.25280000002</v>
      </c>
      <c r="H14" s="32">
        <v>6.6275534797193295E-2</v>
      </c>
    </row>
    <row r="15" spans="1:8" ht="14.25" x14ac:dyDescent="0.2">
      <c r="A15" s="32">
        <v>14</v>
      </c>
      <c r="B15" s="33">
        <v>26</v>
      </c>
      <c r="C15" s="32">
        <v>57951</v>
      </c>
      <c r="D15" s="32">
        <v>306539.43604705401</v>
      </c>
      <c r="E15" s="32">
        <v>275398.94806029001</v>
      </c>
      <c r="F15" s="32">
        <v>31140.487986763499</v>
      </c>
      <c r="G15" s="32">
        <v>275398.94806029001</v>
      </c>
      <c r="H15" s="32">
        <v>0.101587216275766</v>
      </c>
    </row>
    <row r="16" spans="1:8" ht="14.25" x14ac:dyDescent="0.2">
      <c r="A16" s="32">
        <v>15</v>
      </c>
      <c r="B16" s="33">
        <v>27</v>
      </c>
      <c r="C16" s="32">
        <v>163592.90299999999</v>
      </c>
      <c r="D16" s="32">
        <v>1259864.3146333301</v>
      </c>
      <c r="E16" s="32">
        <v>1106497.6686</v>
      </c>
      <c r="F16" s="32">
        <v>153366.646033333</v>
      </c>
      <c r="G16" s="32">
        <v>1106497.6686</v>
      </c>
      <c r="H16" s="32">
        <v>0.121732669345404</v>
      </c>
    </row>
    <row r="17" spans="1:8" ht="14.25" x14ac:dyDescent="0.2">
      <c r="A17" s="32">
        <v>16</v>
      </c>
      <c r="B17" s="33">
        <v>29</v>
      </c>
      <c r="C17" s="32">
        <v>197095</v>
      </c>
      <c r="D17" s="32">
        <v>2410398.6117589702</v>
      </c>
      <c r="E17" s="32">
        <v>2245763.6736803399</v>
      </c>
      <c r="F17" s="32">
        <v>164634.938078632</v>
      </c>
      <c r="G17" s="32">
        <v>2245763.6736803399</v>
      </c>
      <c r="H17" s="32">
        <v>6.8301955234902498E-2</v>
      </c>
    </row>
    <row r="18" spans="1:8" ht="14.25" x14ac:dyDescent="0.2">
      <c r="A18" s="32">
        <v>17</v>
      </c>
      <c r="B18" s="33">
        <v>31</v>
      </c>
      <c r="C18" s="32">
        <v>37179.54</v>
      </c>
      <c r="D18" s="32">
        <v>207419.25321999099</v>
      </c>
      <c r="E18" s="32">
        <v>168286.28266542999</v>
      </c>
      <c r="F18" s="32">
        <v>39132.970554560801</v>
      </c>
      <c r="G18" s="32">
        <v>168286.28266542999</v>
      </c>
      <c r="H18" s="32">
        <v>0.188666046893226</v>
      </c>
    </row>
    <row r="19" spans="1:8" ht="14.25" x14ac:dyDescent="0.2">
      <c r="A19" s="32">
        <v>18</v>
      </c>
      <c r="B19" s="33">
        <v>32</v>
      </c>
      <c r="C19" s="32">
        <v>11553.311</v>
      </c>
      <c r="D19" s="32">
        <v>178212.66048475899</v>
      </c>
      <c r="E19" s="32">
        <v>161768.08870809199</v>
      </c>
      <c r="F19" s="32">
        <v>16444.571776666598</v>
      </c>
      <c r="G19" s="32">
        <v>161768.08870809199</v>
      </c>
      <c r="H19" s="32">
        <v>9.2274991753871494E-2</v>
      </c>
    </row>
    <row r="20" spans="1:8" ht="14.25" x14ac:dyDescent="0.2">
      <c r="A20" s="32">
        <v>19</v>
      </c>
      <c r="B20" s="33">
        <v>33</v>
      </c>
      <c r="C20" s="32">
        <v>49247.633000000002</v>
      </c>
      <c r="D20" s="32">
        <v>545143.11146680301</v>
      </c>
      <c r="E20" s="32">
        <v>435379.97381794499</v>
      </c>
      <c r="F20" s="32">
        <v>109763.137648858</v>
      </c>
      <c r="G20" s="32">
        <v>435379.97381794499</v>
      </c>
      <c r="H20" s="32">
        <v>0.20134738078872799</v>
      </c>
    </row>
    <row r="21" spans="1:8" ht="14.25" x14ac:dyDescent="0.2">
      <c r="A21" s="32">
        <v>20</v>
      </c>
      <c r="B21" s="33">
        <v>34</v>
      </c>
      <c r="C21" s="32">
        <v>41439.714999999997</v>
      </c>
      <c r="D21" s="32">
        <v>218733.78224791601</v>
      </c>
      <c r="E21" s="32">
        <v>149629.162455112</v>
      </c>
      <c r="F21" s="32">
        <v>69104.619792803802</v>
      </c>
      <c r="G21" s="32">
        <v>149629.162455112</v>
      </c>
      <c r="H21" s="32">
        <v>0.31593025586911699</v>
      </c>
    </row>
    <row r="22" spans="1:8" ht="14.25" x14ac:dyDescent="0.2">
      <c r="A22" s="32">
        <v>21</v>
      </c>
      <c r="B22" s="33">
        <v>35</v>
      </c>
      <c r="C22" s="32">
        <v>34311.495999999999</v>
      </c>
      <c r="D22" s="32">
        <v>755197.60876637197</v>
      </c>
      <c r="E22" s="32">
        <v>727065.953449558</v>
      </c>
      <c r="F22" s="32">
        <v>28131.655316814202</v>
      </c>
      <c r="G22" s="32">
        <v>727065.953449558</v>
      </c>
      <c r="H22" s="32">
        <v>3.7250720858038301E-2</v>
      </c>
    </row>
    <row r="23" spans="1:8" ht="14.25" x14ac:dyDescent="0.2">
      <c r="A23" s="32">
        <v>22</v>
      </c>
      <c r="B23" s="33">
        <v>36</v>
      </c>
      <c r="C23" s="32">
        <v>134651.81</v>
      </c>
      <c r="D23" s="32">
        <v>590581.46550707996</v>
      </c>
      <c r="E23" s="32">
        <v>488047.49189528998</v>
      </c>
      <c r="F23" s="32">
        <v>102533.97361179</v>
      </c>
      <c r="G23" s="32">
        <v>488047.49189528998</v>
      </c>
      <c r="H23" s="32">
        <v>0.17361529204739501</v>
      </c>
    </row>
    <row r="24" spans="1:8" ht="14.25" x14ac:dyDescent="0.2">
      <c r="A24" s="32">
        <v>23</v>
      </c>
      <c r="B24" s="33">
        <v>37</v>
      </c>
      <c r="C24" s="32">
        <v>103599.11599999999</v>
      </c>
      <c r="D24" s="32">
        <v>1116712.9131088499</v>
      </c>
      <c r="E24" s="32">
        <v>1000161.15278625</v>
      </c>
      <c r="F24" s="32">
        <v>116551.76032260001</v>
      </c>
      <c r="G24" s="32">
        <v>1000161.15278625</v>
      </c>
      <c r="H24" s="32">
        <v>0.104370388265797</v>
      </c>
    </row>
    <row r="25" spans="1:8" ht="14.25" x14ac:dyDescent="0.2">
      <c r="A25" s="32">
        <v>24</v>
      </c>
      <c r="B25" s="33">
        <v>38</v>
      </c>
      <c r="C25" s="32">
        <v>422480.16</v>
      </c>
      <c r="D25" s="32">
        <v>1114818.85811504</v>
      </c>
      <c r="E25" s="32">
        <v>1114294.7646035401</v>
      </c>
      <c r="F25" s="32">
        <v>524.09351150442501</v>
      </c>
      <c r="G25" s="32">
        <v>1114294.7646035401</v>
      </c>
      <c r="H25" s="32">
        <v>4.7011539829042002E-4</v>
      </c>
    </row>
    <row r="26" spans="1:8" ht="14.25" x14ac:dyDescent="0.2">
      <c r="A26" s="32">
        <v>25</v>
      </c>
      <c r="B26" s="33">
        <v>39</v>
      </c>
      <c r="C26" s="32">
        <v>84137.119000000006</v>
      </c>
      <c r="D26" s="32">
        <v>146119.228050284</v>
      </c>
      <c r="E26" s="32">
        <v>100626.02022617</v>
      </c>
      <c r="F26" s="32">
        <v>45493.207824113801</v>
      </c>
      <c r="G26" s="32">
        <v>100626.02022617</v>
      </c>
      <c r="H26" s="32">
        <v>0.31134306162949599</v>
      </c>
    </row>
    <row r="27" spans="1:8" ht="14.25" x14ac:dyDescent="0.2">
      <c r="A27" s="32"/>
      <c r="B27" s="33">
        <v>40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</row>
    <row r="28" spans="1:8" ht="14.25" x14ac:dyDescent="0.2">
      <c r="A28" s="32">
        <v>26</v>
      </c>
      <c r="B28" s="33">
        <v>42</v>
      </c>
      <c r="C28" s="32">
        <v>6285.5919999999996</v>
      </c>
      <c r="D28" s="32">
        <v>103030.94</v>
      </c>
      <c r="E28" s="32">
        <v>88654.240999999995</v>
      </c>
      <c r="F28" s="32">
        <v>14376.699000000001</v>
      </c>
      <c r="G28" s="32">
        <v>88654.240999999995</v>
      </c>
      <c r="H28" s="32">
        <v>0.13953768644642101</v>
      </c>
    </row>
    <row r="29" spans="1:8" ht="14.25" x14ac:dyDescent="0.2">
      <c r="A29" s="32">
        <v>27</v>
      </c>
      <c r="B29" s="33">
        <v>75</v>
      </c>
      <c r="C29" s="32">
        <v>355</v>
      </c>
      <c r="D29" s="32">
        <v>171911.96581196599</v>
      </c>
      <c r="E29" s="32">
        <v>163302.944444444</v>
      </c>
      <c r="F29" s="32">
        <v>8609.0213675213708</v>
      </c>
      <c r="G29" s="32">
        <v>163302.944444444</v>
      </c>
      <c r="H29" s="32">
        <v>5.0078081108895903E-2</v>
      </c>
    </row>
    <row r="30" spans="1:8" ht="14.25" x14ac:dyDescent="0.2">
      <c r="A30" s="32">
        <v>28</v>
      </c>
      <c r="B30" s="33">
        <v>76</v>
      </c>
      <c r="C30" s="32">
        <v>1965</v>
      </c>
      <c r="D30" s="32">
        <v>353092.22555299097</v>
      </c>
      <c r="E30" s="32">
        <v>329237.46071111102</v>
      </c>
      <c r="F30" s="32">
        <v>23854.7648418803</v>
      </c>
      <c r="G30" s="32">
        <v>329237.46071111102</v>
      </c>
      <c r="H30" s="32">
        <v>6.7559586746835001E-2</v>
      </c>
    </row>
    <row r="31" spans="1:8" ht="14.25" x14ac:dyDescent="0.2">
      <c r="A31" s="32">
        <v>29</v>
      </c>
      <c r="B31" s="33">
        <v>99</v>
      </c>
      <c r="C31" s="32">
        <v>40</v>
      </c>
      <c r="D31" s="32">
        <v>110167.081915135</v>
      </c>
      <c r="E31" s="32">
        <v>97000.959307162804</v>
      </c>
      <c r="F31" s="32">
        <v>13166.1226079722</v>
      </c>
      <c r="G31" s="32">
        <v>97000.959307162804</v>
      </c>
      <c r="H31" s="32">
        <v>0.119510496049214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2014-05-27T00:41:05Z</dcterms:modified>
</cp:coreProperties>
</file>