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F37" i="2" l="1"/>
  <c r="F38" i="2"/>
  <c r="F33" i="2"/>
  <c r="F34" i="2"/>
  <c r="E37" i="2"/>
  <c r="K37" i="2" s="1"/>
  <c r="E38" i="2"/>
  <c r="E34" i="2"/>
  <c r="E33" i="2"/>
  <c r="F39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39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39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39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39" i="2"/>
  <c r="L39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39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<sst xmlns="http://schemas.openxmlformats.org/spreadsheetml/2006/main" count="114" uniqueCount="71">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</sst>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0" sqref="K10"/>
    </sheetView>
  </sheetViews>
  <sheetFormatPr defaultRowHeight="11.25" x14ac:dyDescent="0.1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 x14ac:dyDescent="0.15">
      <c r="A2" s="11" t="s">
        <v>3</v>
      </c>
      <c r="B2" s="12"/>
      <c r="C2" s="37" t="s">
        <v>4</v>
      </c>
      <c r="D2" s="37"/>
      <c r="E2" s="13"/>
      <c r="F2" s="24"/>
      <c r="G2" s="14"/>
      <c r="H2" s="24"/>
      <c r="I2" s="20"/>
      <c r="J2" s="21"/>
      <c r="K2" s="22"/>
      <c r="L2" s="22"/>
    </row>
    <row r="3" spans="1:12" x14ac:dyDescent="0.15">
      <c r="A3" s="38" t="s">
        <v>5</v>
      </c>
      <c r="B3" s="38"/>
      <c r="C3" s="38"/>
      <c r="D3" s="38"/>
      <c r="E3" s="15">
        <f>RA!D7</f>
        <v>13660782.788699999</v>
      </c>
      <c r="F3" s="25">
        <f>RA!I7</f>
        <v>1491991.81</v>
      </c>
      <c r="G3" s="16">
        <f>E3-F3</f>
        <v>12168790.978699999</v>
      </c>
      <c r="H3" s="27">
        <f>RA!J7</f>
        <v>10.921715344410201</v>
      </c>
      <c r="I3" s="20">
        <f>SUM(I4:I39)</f>
        <v>13660786.11938943</v>
      </c>
      <c r="J3" s="21">
        <f>SUM(J4:J39)</f>
        <v>12168790.963185806</v>
      </c>
      <c r="K3" s="22">
        <f>E3-I3</f>
        <v>-3.3306894302368164</v>
      </c>
      <c r="L3" s="22">
        <f>G3-J3</f>
        <v>1.55141931027174E-2</v>
      </c>
    </row>
    <row r="4" spans="1:12" x14ac:dyDescent="0.15">
      <c r="A4" s="39">
        <f>RA!A8</f>
        <v>41786</v>
      </c>
      <c r="B4" s="12">
        <v>12</v>
      </c>
      <c r="C4" s="36" t="s">
        <v>6</v>
      </c>
      <c r="D4" s="36"/>
      <c r="E4" s="15">
        <f>VLOOKUP(C4,RA!B8:D39,3,0)</f>
        <v>457217.05940000003</v>
      </c>
      <c r="F4" s="25">
        <f>VLOOKUP(C4,RA!B8:I43,8,0)</f>
        <v>109936.86010000001</v>
      </c>
      <c r="G4" s="16">
        <f t="shared" ref="G4:G39" si="0">E4-F4</f>
        <v>347280.19930000004</v>
      </c>
      <c r="H4" s="27">
        <f>RA!J8</f>
        <v>24.044785258946501</v>
      </c>
      <c r="I4" s="20">
        <f>VLOOKUP(B4,RMS!B:D,3,FALSE)</f>
        <v>457217.46139658103</v>
      </c>
      <c r="J4" s="21">
        <f>VLOOKUP(B4,RMS!B:E,4,FALSE)</f>
        <v>347280.20297521399</v>
      </c>
      <c r="K4" s="22">
        <f t="shared" ref="K4:K39" si="1">E4-I4</f>
        <v>-0.40199658100027591</v>
      </c>
      <c r="L4" s="22">
        <f t="shared" ref="L4:L39" si="2">G4-J4</f>
        <v>-3.6752139567397535E-3</v>
      </c>
    </row>
    <row r="5" spans="1:12" x14ac:dyDescent="0.15">
      <c r="A5" s="39"/>
      <c r="B5" s="12">
        <v>13</v>
      </c>
      <c r="C5" s="36" t="s">
        <v>7</v>
      </c>
      <c r="D5" s="36"/>
      <c r="E5" s="15">
        <f>VLOOKUP(C5,RA!B8:D40,3,0)</f>
        <v>59667.631300000001</v>
      </c>
      <c r="F5" s="25">
        <f>VLOOKUP(C5,RA!B9:I44,8,0)</f>
        <v>13073.325699999999</v>
      </c>
      <c r="G5" s="16">
        <f t="shared" si="0"/>
        <v>46594.3056</v>
      </c>
      <c r="H5" s="27">
        <f>RA!J9</f>
        <v>21.910247508015299</v>
      </c>
      <c r="I5" s="20">
        <f>VLOOKUP(B5,RMS!B:D,3,FALSE)</f>
        <v>59667.642556334598</v>
      </c>
      <c r="J5" s="21">
        <f>VLOOKUP(B5,RMS!B:E,4,FALSE)</f>
        <v>46594.315950200398</v>
      </c>
      <c r="K5" s="22">
        <f t="shared" si="1"/>
        <v>-1.1256334597419482E-2</v>
      </c>
      <c r="L5" s="22">
        <f t="shared" si="2"/>
        <v>-1.0350200398534071E-2</v>
      </c>
    </row>
    <row r="6" spans="1:12" x14ac:dyDescent="0.15">
      <c r="A6" s="39"/>
      <c r="B6" s="12">
        <v>14</v>
      </c>
      <c r="C6" s="36" t="s">
        <v>8</v>
      </c>
      <c r="D6" s="36"/>
      <c r="E6" s="15">
        <f>VLOOKUP(C6,RA!B10:D41,3,0)</f>
        <v>124787.0043</v>
      </c>
      <c r="F6" s="25">
        <f>VLOOKUP(C6,RA!B10:I45,8,0)</f>
        <v>28810.680799999998</v>
      </c>
      <c r="G6" s="16">
        <f t="shared" si="0"/>
        <v>95976.323499999999</v>
      </c>
      <c r="H6" s="27">
        <f>RA!J10</f>
        <v>23.087885602844</v>
      </c>
      <c r="I6" s="20">
        <f>VLOOKUP(B6,RMS!B:D,3,FALSE)</f>
        <v>124788.77300598301</v>
      </c>
      <c r="J6" s="21">
        <f>VLOOKUP(B6,RMS!B:E,4,FALSE)</f>
        <v>95976.323434188002</v>
      </c>
      <c r="K6" s="22">
        <f t="shared" si="1"/>
        <v>-1.7687059830059297</v>
      </c>
      <c r="L6" s="22">
        <f t="shared" si="2"/>
        <v>6.581199704669416E-5</v>
      </c>
    </row>
    <row r="7" spans="1:12" x14ac:dyDescent="0.15">
      <c r="A7" s="39"/>
      <c r="B7" s="12">
        <v>15</v>
      </c>
      <c r="C7" s="36" t="s">
        <v>9</v>
      </c>
      <c r="D7" s="36"/>
      <c r="E7" s="15">
        <f>VLOOKUP(C7,RA!B10:D42,3,0)</f>
        <v>67168.959600000002</v>
      </c>
      <c r="F7" s="25">
        <f>VLOOKUP(C7,RA!B11:I46,8,0)</f>
        <v>12980.9</v>
      </c>
      <c r="G7" s="16">
        <f t="shared" si="0"/>
        <v>54188.059600000001</v>
      </c>
      <c r="H7" s="27">
        <f>RA!J11</f>
        <v>19.325742243594298</v>
      </c>
      <c r="I7" s="20">
        <f>VLOOKUP(B7,RMS!B:D,3,FALSE)</f>
        <v>67168.952549572597</v>
      </c>
      <c r="J7" s="21">
        <f>VLOOKUP(B7,RMS!B:E,4,FALSE)</f>
        <v>54188.059678632497</v>
      </c>
      <c r="K7" s="22">
        <f t="shared" si="1"/>
        <v>7.0504274044651538E-3</v>
      </c>
      <c r="L7" s="22">
        <f t="shared" si="2"/>
        <v>-7.8632496297359467E-5</v>
      </c>
    </row>
    <row r="8" spans="1:12" x14ac:dyDescent="0.15">
      <c r="A8" s="39"/>
      <c r="B8" s="12">
        <v>16</v>
      </c>
      <c r="C8" s="36" t="s">
        <v>10</v>
      </c>
      <c r="D8" s="36"/>
      <c r="E8" s="15">
        <f>VLOOKUP(C8,RA!B12:D43,3,0)</f>
        <v>149937.16880000001</v>
      </c>
      <c r="F8" s="25">
        <f>VLOOKUP(C8,RA!B12:I47,8,0)</f>
        <v>39101.169399999999</v>
      </c>
      <c r="G8" s="16">
        <f t="shared" si="0"/>
        <v>110835.99940000002</v>
      </c>
      <c r="H8" s="27">
        <f>RA!J12</f>
        <v>26.078369835138599</v>
      </c>
      <c r="I8" s="20">
        <f>VLOOKUP(B8,RMS!B:D,3,FALSE)</f>
        <v>149937.17787606799</v>
      </c>
      <c r="J8" s="21">
        <f>VLOOKUP(B8,RMS!B:E,4,FALSE)</f>
        <v>110835.99927265001</v>
      </c>
      <c r="K8" s="22">
        <f t="shared" si="1"/>
        <v>-9.0760679740924388E-3</v>
      </c>
      <c r="L8" s="22">
        <f t="shared" si="2"/>
        <v>1.273500092793256E-4</v>
      </c>
    </row>
    <row r="9" spans="1:12" x14ac:dyDescent="0.15">
      <c r="A9" s="39"/>
      <c r="B9" s="12">
        <v>17</v>
      </c>
      <c r="C9" s="36" t="s">
        <v>11</v>
      </c>
      <c r="D9" s="36"/>
      <c r="E9" s="15">
        <f>VLOOKUP(C9,RA!B12:D44,3,0)</f>
        <v>239482.6433</v>
      </c>
      <c r="F9" s="25">
        <f>VLOOKUP(C9,RA!B13:I48,8,0)</f>
        <v>62918.856299999999</v>
      </c>
      <c r="G9" s="16">
        <f t="shared" si="0"/>
        <v>176563.78700000001</v>
      </c>
      <c r="H9" s="27">
        <f>RA!J13</f>
        <v>26.272825217308799</v>
      </c>
      <c r="I9" s="20">
        <f>VLOOKUP(B9,RMS!B:D,3,FALSE)</f>
        <v>239482.78596581201</v>
      </c>
      <c r="J9" s="21">
        <f>VLOOKUP(B9,RMS!B:E,4,FALSE)</f>
        <v>176563.786360684</v>
      </c>
      <c r="K9" s="22">
        <f t="shared" si="1"/>
        <v>-0.14266581201809458</v>
      </c>
      <c r="L9" s="22">
        <f t="shared" si="2"/>
        <v>6.3931601471267641E-4</v>
      </c>
    </row>
    <row r="10" spans="1:12" x14ac:dyDescent="0.15">
      <c r="A10" s="39"/>
      <c r="B10" s="12">
        <v>18</v>
      </c>
      <c r="C10" s="36" t="s">
        <v>12</v>
      </c>
      <c r="D10" s="36"/>
      <c r="E10" s="15">
        <f>VLOOKUP(C10,RA!B14:D45,3,0)</f>
        <v>126127.0818</v>
      </c>
      <c r="F10" s="25">
        <f>VLOOKUP(C10,RA!B14:I49,8,0)</f>
        <v>26146.8819</v>
      </c>
      <c r="G10" s="16">
        <f t="shared" si="0"/>
        <v>99980.199900000007</v>
      </c>
      <c r="H10" s="27">
        <f>RA!J14</f>
        <v>20.730584999549201</v>
      </c>
      <c r="I10" s="20">
        <f>VLOOKUP(B10,RMS!B:D,3,FALSE)</f>
        <v>126127.078095726</v>
      </c>
      <c r="J10" s="21">
        <f>VLOOKUP(B10,RMS!B:E,4,FALSE)</f>
        <v>99980.199409401699</v>
      </c>
      <c r="K10" s="22">
        <f t="shared" si="1"/>
        <v>3.704274000483565E-3</v>
      </c>
      <c r="L10" s="22">
        <f t="shared" si="2"/>
        <v>4.9059830780606717E-4</v>
      </c>
    </row>
    <row r="11" spans="1:12" x14ac:dyDescent="0.15">
      <c r="A11" s="39"/>
      <c r="B11" s="12">
        <v>19</v>
      </c>
      <c r="C11" s="36" t="s">
        <v>13</v>
      </c>
      <c r="D11" s="36"/>
      <c r="E11" s="15">
        <f>VLOOKUP(C11,RA!B14:D46,3,0)</f>
        <v>97722.602499999994</v>
      </c>
      <c r="F11" s="25">
        <f>VLOOKUP(C11,RA!B15:I50,8,0)</f>
        <v>21709.135999999999</v>
      </c>
      <c r="G11" s="16">
        <f t="shared" si="0"/>
        <v>76013.466499999995</v>
      </c>
      <c r="H11" s="27">
        <f>RA!J15</f>
        <v>22.215061249520001</v>
      </c>
      <c r="I11" s="20">
        <f>VLOOKUP(B11,RMS!B:D,3,FALSE)</f>
        <v>97722.660442734996</v>
      </c>
      <c r="J11" s="21">
        <f>VLOOKUP(B11,RMS!B:E,4,FALSE)</f>
        <v>76013.467064957294</v>
      </c>
      <c r="K11" s="22">
        <f t="shared" si="1"/>
        <v>-5.7942735002143309E-2</v>
      </c>
      <c r="L11" s="22">
        <f t="shared" si="2"/>
        <v>-5.6495729950256646E-4</v>
      </c>
    </row>
    <row r="12" spans="1:12" x14ac:dyDescent="0.15">
      <c r="A12" s="39"/>
      <c r="B12" s="12">
        <v>21</v>
      </c>
      <c r="C12" s="36" t="s">
        <v>14</v>
      </c>
      <c r="D12" s="36"/>
      <c r="E12" s="15">
        <f>VLOOKUP(C12,RA!B16:D47,3,0)</f>
        <v>690470.03540000005</v>
      </c>
      <c r="F12" s="25">
        <f>VLOOKUP(C12,RA!B16:I51,8,0)</f>
        <v>7245.0685000000003</v>
      </c>
      <c r="G12" s="16">
        <f t="shared" si="0"/>
        <v>683224.9669</v>
      </c>
      <c r="H12" s="27">
        <f>RA!J16</f>
        <v>1.0492951364359799</v>
      </c>
      <c r="I12" s="20">
        <f>VLOOKUP(B12,RMS!B:D,3,FALSE)</f>
        <v>690469.97010000004</v>
      </c>
      <c r="J12" s="21">
        <f>VLOOKUP(B12,RMS!B:E,4,FALSE)</f>
        <v>683224.9669</v>
      </c>
      <c r="K12" s="22">
        <f t="shared" si="1"/>
        <v>6.5300000016577542E-2</v>
      </c>
      <c r="L12" s="22">
        <f t="shared" si="2"/>
        <v>0</v>
      </c>
    </row>
    <row r="13" spans="1:12" x14ac:dyDescent="0.15">
      <c r="A13" s="39"/>
      <c r="B13" s="12">
        <v>22</v>
      </c>
      <c r="C13" s="36" t="s">
        <v>15</v>
      </c>
      <c r="D13" s="36"/>
      <c r="E13" s="15">
        <f>VLOOKUP(C13,RA!B16:D48,3,0)</f>
        <v>509059.39140000002</v>
      </c>
      <c r="F13" s="25">
        <f>VLOOKUP(C13,RA!B17:I52,8,0)</f>
        <v>34592.861799999999</v>
      </c>
      <c r="G13" s="16">
        <f t="shared" si="0"/>
        <v>474466.52960000001</v>
      </c>
      <c r="H13" s="27">
        <f>RA!J17</f>
        <v>6.7954471294329197</v>
      </c>
      <c r="I13" s="20">
        <f>VLOOKUP(B13,RMS!B:D,3,FALSE)</f>
        <v>509059.44495812</v>
      </c>
      <c r="J13" s="21">
        <f>VLOOKUP(B13,RMS!B:E,4,FALSE)</f>
        <v>474466.52972991503</v>
      </c>
      <c r="K13" s="22">
        <f t="shared" si="1"/>
        <v>-5.3558119980152696E-2</v>
      </c>
      <c r="L13" s="22">
        <f t="shared" si="2"/>
        <v>-1.2991501716896892E-4</v>
      </c>
    </row>
    <row r="14" spans="1:12" x14ac:dyDescent="0.15">
      <c r="A14" s="39"/>
      <c r="B14" s="12">
        <v>23</v>
      </c>
      <c r="C14" s="36" t="s">
        <v>16</v>
      </c>
      <c r="D14" s="36"/>
      <c r="E14" s="15">
        <f>VLOOKUP(C14,RA!B18:D49,3,0)</f>
        <v>1240245.0784</v>
      </c>
      <c r="F14" s="25">
        <f>VLOOKUP(C14,RA!B18:I53,8,0)</f>
        <v>161913.55609999999</v>
      </c>
      <c r="G14" s="16">
        <f t="shared" si="0"/>
        <v>1078331.5223000001</v>
      </c>
      <c r="H14" s="27">
        <f>RA!J18</f>
        <v>13.0549646130327</v>
      </c>
      <c r="I14" s="20">
        <f>VLOOKUP(B14,RMS!B:D,3,FALSE)</f>
        <v>1240245.30147607</v>
      </c>
      <c r="J14" s="21">
        <f>VLOOKUP(B14,RMS!B:E,4,FALSE)</f>
        <v>1078331.3915700901</v>
      </c>
      <c r="K14" s="22">
        <f t="shared" si="1"/>
        <v>-0.22307606996037066</v>
      </c>
      <c r="L14" s="22">
        <f t="shared" si="2"/>
        <v>0.13072990998625755</v>
      </c>
    </row>
    <row r="15" spans="1:12" x14ac:dyDescent="0.15">
      <c r="A15" s="39"/>
      <c r="B15" s="12">
        <v>24</v>
      </c>
      <c r="C15" s="36" t="s">
        <v>17</v>
      </c>
      <c r="D15" s="36"/>
      <c r="E15" s="15">
        <f>VLOOKUP(C15,RA!B18:D50,3,0)</f>
        <v>430336.50219999999</v>
      </c>
      <c r="F15" s="25">
        <f>VLOOKUP(C15,RA!B19:I54,8,0)</f>
        <v>43860.067999999999</v>
      </c>
      <c r="G15" s="16">
        <f t="shared" si="0"/>
        <v>386476.43420000002</v>
      </c>
      <c r="H15" s="27">
        <f>RA!J19</f>
        <v>10.192039898027501</v>
      </c>
      <c r="I15" s="20">
        <f>VLOOKUP(B15,RMS!B:D,3,FALSE)</f>
        <v>430336.52300256398</v>
      </c>
      <c r="J15" s="21">
        <f>VLOOKUP(B15,RMS!B:E,4,FALSE)</f>
        <v>386476.43449914502</v>
      </c>
      <c r="K15" s="22">
        <f t="shared" si="1"/>
        <v>-2.0802563987672329E-2</v>
      </c>
      <c r="L15" s="22">
        <f t="shared" si="2"/>
        <v>-2.9914500191807747E-4</v>
      </c>
    </row>
    <row r="16" spans="1:12" x14ac:dyDescent="0.15">
      <c r="A16" s="39"/>
      <c r="B16" s="12">
        <v>25</v>
      </c>
      <c r="C16" s="36" t="s">
        <v>18</v>
      </c>
      <c r="D16" s="36"/>
      <c r="E16" s="15">
        <f>VLOOKUP(C16,RA!B20:D51,3,0)</f>
        <v>769721.81129999994</v>
      </c>
      <c r="F16" s="25">
        <f>VLOOKUP(C16,RA!B20:I55,8,0)</f>
        <v>53245.528100000003</v>
      </c>
      <c r="G16" s="16">
        <f t="shared" si="0"/>
        <v>716476.28319999995</v>
      </c>
      <c r="H16" s="27">
        <f>RA!J20</f>
        <v>6.9175028326237102</v>
      </c>
      <c r="I16" s="20">
        <f>VLOOKUP(B16,RMS!B:D,3,FALSE)</f>
        <v>769721.79689999996</v>
      </c>
      <c r="J16" s="21">
        <f>VLOOKUP(B16,RMS!B:E,4,FALSE)</f>
        <v>716476.28319999995</v>
      </c>
      <c r="K16" s="22">
        <f t="shared" si="1"/>
        <v>1.4399999985471368E-2</v>
      </c>
      <c r="L16" s="22">
        <f t="shared" si="2"/>
        <v>0</v>
      </c>
    </row>
    <row r="17" spans="1:12" x14ac:dyDescent="0.15">
      <c r="A17" s="39"/>
      <c r="B17" s="12">
        <v>26</v>
      </c>
      <c r="C17" s="36" t="s">
        <v>19</v>
      </c>
      <c r="D17" s="36"/>
      <c r="E17" s="15">
        <f>VLOOKUP(C17,RA!B20:D52,3,0)</f>
        <v>266309.93400000001</v>
      </c>
      <c r="F17" s="25">
        <f>VLOOKUP(C17,RA!B21:I56,8,0)</f>
        <v>28000.397199999999</v>
      </c>
      <c r="G17" s="16">
        <f t="shared" si="0"/>
        <v>238309.5368</v>
      </c>
      <c r="H17" s="27">
        <f>RA!J21</f>
        <v>10.5142143139129</v>
      </c>
      <c r="I17" s="20">
        <f>VLOOKUP(B17,RMS!B:D,3,FALSE)</f>
        <v>266309.86544184299</v>
      </c>
      <c r="J17" s="21">
        <f>VLOOKUP(B17,RMS!B:E,4,FALSE)</f>
        <v>238309.53683138199</v>
      </c>
      <c r="K17" s="22">
        <f t="shared" si="1"/>
        <v>6.8558157014194876E-2</v>
      </c>
      <c r="L17" s="22">
        <f t="shared" si="2"/>
        <v>-3.1381990993395448E-5</v>
      </c>
    </row>
    <row r="18" spans="1:12" x14ac:dyDescent="0.15">
      <c r="A18" s="39"/>
      <c r="B18" s="12">
        <v>27</v>
      </c>
      <c r="C18" s="36" t="s">
        <v>20</v>
      </c>
      <c r="D18" s="36"/>
      <c r="E18" s="15">
        <f>VLOOKUP(C18,RA!B22:D53,3,0)</f>
        <v>1308094.2672999999</v>
      </c>
      <c r="F18" s="25">
        <f>VLOOKUP(C18,RA!B22:I57,8,0)</f>
        <v>159953.02429999999</v>
      </c>
      <c r="G18" s="16">
        <f t="shared" si="0"/>
        <v>1148141.243</v>
      </c>
      <c r="H18" s="27">
        <f>RA!J22</f>
        <v>12.2279432223302</v>
      </c>
      <c r="I18" s="20">
        <f>VLOOKUP(B18,RMS!B:D,3,FALSE)</f>
        <v>1308094.2219666699</v>
      </c>
      <c r="J18" s="21">
        <f>VLOOKUP(B18,RMS!B:E,4,FALSE)</f>
        <v>1148141.2418</v>
      </c>
      <c r="K18" s="22">
        <f t="shared" si="1"/>
        <v>4.5333330053836107E-2</v>
      </c>
      <c r="L18" s="22">
        <f t="shared" si="2"/>
        <v>1.2000000569969416E-3</v>
      </c>
    </row>
    <row r="19" spans="1:12" x14ac:dyDescent="0.15">
      <c r="A19" s="39"/>
      <c r="B19" s="12">
        <v>29</v>
      </c>
      <c r="C19" s="36" t="s">
        <v>21</v>
      </c>
      <c r="D19" s="36"/>
      <c r="E19" s="15">
        <f>VLOOKUP(C19,RA!B22:D54,3,0)</f>
        <v>2155598.1028</v>
      </c>
      <c r="F19" s="25">
        <f>VLOOKUP(C19,RA!B23:I58,8,0)</f>
        <v>144478.3175</v>
      </c>
      <c r="G19" s="16">
        <f t="shared" si="0"/>
        <v>2011119.7853000001</v>
      </c>
      <c r="H19" s="27">
        <f>RA!J23</f>
        <v>6.7024700621294304</v>
      </c>
      <c r="I19" s="20">
        <f>VLOOKUP(B19,RMS!B:D,3,FALSE)</f>
        <v>2155598.9375051302</v>
      </c>
      <c r="J19" s="21">
        <f>VLOOKUP(B19,RMS!B:E,4,FALSE)</f>
        <v>2011119.81427778</v>
      </c>
      <c r="K19" s="22">
        <f t="shared" si="1"/>
        <v>-0.83470513019710779</v>
      </c>
      <c r="L19" s="22">
        <f t="shared" si="2"/>
        <v>-2.8977779904380441E-2</v>
      </c>
    </row>
    <row r="20" spans="1:12" x14ac:dyDescent="0.15">
      <c r="A20" s="39"/>
      <c r="B20" s="12">
        <v>31</v>
      </c>
      <c r="C20" s="36" t="s">
        <v>22</v>
      </c>
      <c r="D20" s="36"/>
      <c r="E20" s="15">
        <f>VLOOKUP(C20,RA!B24:D55,3,0)</f>
        <v>198994.47839999999</v>
      </c>
      <c r="F20" s="25">
        <f>VLOOKUP(C20,RA!B24:I59,8,0)</f>
        <v>37194.658799999997</v>
      </c>
      <c r="G20" s="16">
        <f t="shared" si="0"/>
        <v>161799.81959999999</v>
      </c>
      <c r="H20" s="27">
        <f>RA!J24</f>
        <v>18.6913019391597</v>
      </c>
      <c r="I20" s="20">
        <f>VLOOKUP(B20,RMS!B:D,3,FALSE)</f>
        <v>198994.47750717</v>
      </c>
      <c r="J20" s="21">
        <f>VLOOKUP(B20,RMS!B:E,4,FALSE)</f>
        <v>161799.812516715</v>
      </c>
      <c r="K20" s="22">
        <f t="shared" si="1"/>
        <v>8.928299939725548E-4</v>
      </c>
      <c r="L20" s="22">
        <f t="shared" si="2"/>
        <v>7.0832849887665361E-3</v>
      </c>
    </row>
    <row r="21" spans="1:12" x14ac:dyDescent="0.15">
      <c r="A21" s="39"/>
      <c r="B21" s="12">
        <v>32</v>
      </c>
      <c r="C21" s="36" t="s">
        <v>23</v>
      </c>
      <c r="D21" s="36"/>
      <c r="E21" s="15">
        <f>VLOOKUP(C21,RA!B24:D56,3,0)</f>
        <v>167025.4901</v>
      </c>
      <c r="F21" s="25">
        <f>VLOOKUP(C21,RA!B25:I60,8,0)</f>
        <v>15019.380999999999</v>
      </c>
      <c r="G21" s="16">
        <f t="shared" si="0"/>
        <v>152006.1091</v>
      </c>
      <c r="H21" s="27">
        <f>RA!J25</f>
        <v>8.9922687794585894</v>
      </c>
      <c r="I21" s="20">
        <f>VLOOKUP(B21,RMS!B:D,3,FALSE)</f>
        <v>167025.49103778799</v>
      </c>
      <c r="J21" s="21">
        <f>VLOOKUP(B21,RMS!B:E,4,FALSE)</f>
        <v>152006.11331286599</v>
      </c>
      <c r="K21" s="22">
        <f t="shared" si="1"/>
        <v>-9.3778799055144191E-4</v>
      </c>
      <c r="L21" s="22">
        <f t="shared" si="2"/>
        <v>-4.2128659843001515E-3</v>
      </c>
    </row>
    <row r="22" spans="1:12" x14ac:dyDescent="0.15">
      <c r="A22" s="39"/>
      <c r="B22" s="12">
        <v>33</v>
      </c>
      <c r="C22" s="36" t="s">
        <v>24</v>
      </c>
      <c r="D22" s="36"/>
      <c r="E22" s="15">
        <f>VLOOKUP(C22,RA!B26:D57,3,0)</f>
        <v>499823.62319999997</v>
      </c>
      <c r="F22" s="25">
        <f>VLOOKUP(C22,RA!B26:I61,8,0)</f>
        <v>99502.963699999993</v>
      </c>
      <c r="G22" s="16">
        <f t="shared" si="0"/>
        <v>400320.65949999995</v>
      </c>
      <c r="H22" s="27">
        <f>RA!J26</f>
        <v>19.907615222937299</v>
      </c>
      <c r="I22" s="20">
        <f>VLOOKUP(B22,RMS!B:D,3,FALSE)</f>
        <v>499823.58176661399</v>
      </c>
      <c r="J22" s="21">
        <f>VLOOKUP(B22,RMS!B:E,4,FALSE)</f>
        <v>400320.65243729501</v>
      </c>
      <c r="K22" s="22">
        <f t="shared" si="1"/>
        <v>4.1433385980781168E-2</v>
      </c>
      <c r="L22" s="22">
        <f t="shared" si="2"/>
        <v>7.0627049426548183E-3</v>
      </c>
    </row>
    <row r="23" spans="1:12" x14ac:dyDescent="0.15">
      <c r="A23" s="39"/>
      <c r="B23" s="12">
        <v>34</v>
      </c>
      <c r="C23" s="36" t="s">
        <v>25</v>
      </c>
      <c r="D23" s="36"/>
      <c r="E23" s="15">
        <f>VLOOKUP(C23,RA!B26:D58,3,0)</f>
        <v>188914.40710000001</v>
      </c>
      <c r="F23" s="25">
        <f>VLOOKUP(C23,RA!B27:I62,8,0)</f>
        <v>59867.193299999999</v>
      </c>
      <c r="G23" s="16">
        <f t="shared" si="0"/>
        <v>129047.21380000001</v>
      </c>
      <c r="H23" s="27">
        <f>RA!J27</f>
        <v>31.690115232084899</v>
      </c>
      <c r="I23" s="20">
        <f>VLOOKUP(B23,RMS!B:D,3,FALSE)</f>
        <v>188914.371013025</v>
      </c>
      <c r="J23" s="21">
        <f>VLOOKUP(B23,RMS!B:E,4,FALSE)</f>
        <v>129047.22055272</v>
      </c>
      <c r="K23" s="22">
        <f t="shared" si="1"/>
        <v>3.6086975014768541E-2</v>
      </c>
      <c r="L23" s="22">
        <f t="shared" si="2"/>
        <v>-6.7527199862524867E-3</v>
      </c>
    </row>
    <row r="24" spans="1:12" x14ac:dyDescent="0.15">
      <c r="A24" s="39"/>
      <c r="B24" s="12">
        <v>35</v>
      </c>
      <c r="C24" s="36" t="s">
        <v>26</v>
      </c>
      <c r="D24" s="36"/>
      <c r="E24" s="15">
        <f>VLOOKUP(C24,RA!B28:D59,3,0)</f>
        <v>722640.69010000001</v>
      </c>
      <c r="F24" s="25">
        <f>VLOOKUP(C24,RA!B28:I63,8,0)</f>
        <v>28060.2945</v>
      </c>
      <c r="G24" s="16">
        <f t="shared" si="0"/>
        <v>694580.39560000005</v>
      </c>
      <c r="H24" s="27">
        <f>RA!J28</f>
        <v>3.88302165715537</v>
      </c>
      <c r="I24" s="20">
        <f>VLOOKUP(B24,RMS!B:D,3,FALSE)</f>
        <v>722640.69069292</v>
      </c>
      <c r="J24" s="21">
        <f>VLOOKUP(B24,RMS!B:E,4,FALSE)</f>
        <v>694580.38314513303</v>
      </c>
      <c r="K24" s="22">
        <f t="shared" si="1"/>
        <v>-5.9291999787092209E-4</v>
      </c>
      <c r="L24" s="22">
        <f t="shared" si="2"/>
        <v>1.2454867013730109E-2</v>
      </c>
    </row>
    <row r="25" spans="1:12" x14ac:dyDescent="0.15">
      <c r="A25" s="39"/>
      <c r="B25" s="12">
        <v>36</v>
      </c>
      <c r="C25" s="36" t="s">
        <v>27</v>
      </c>
      <c r="D25" s="36"/>
      <c r="E25" s="15">
        <f>VLOOKUP(C25,RA!B28:D60,3,0)</f>
        <v>538019.15460000001</v>
      </c>
      <c r="F25" s="25">
        <f>VLOOKUP(C25,RA!B29:I64,8,0)</f>
        <v>87612.110100000005</v>
      </c>
      <c r="G25" s="16">
        <f t="shared" si="0"/>
        <v>450407.04450000002</v>
      </c>
      <c r="H25" s="27">
        <f>RA!J29</f>
        <v>16.284199057027401</v>
      </c>
      <c r="I25" s="20">
        <f>VLOOKUP(B25,RMS!B:D,3,FALSE)</f>
        <v>538019.15401150403</v>
      </c>
      <c r="J25" s="21">
        <f>VLOOKUP(B25,RMS!B:E,4,FALSE)</f>
        <v>450407.07259226998</v>
      </c>
      <c r="K25" s="22">
        <f t="shared" si="1"/>
        <v>5.8849598281085491E-4</v>
      </c>
      <c r="L25" s="22">
        <f t="shared" si="2"/>
        <v>-2.8092269960325211E-2</v>
      </c>
    </row>
    <row r="26" spans="1:12" x14ac:dyDescent="0.15">
      <c r="A26" s="39"/>
      <c r="B26" s="12">
        <v>37</v>
      </c>
      <c r="C26" s="36" t="s">
        <v>28</v>
      </c>
      <c r="D26" s="36"/>
      <c r="E26" s="15">
        <f>VLOOKUP(C26,RA!B30:D61,3,0)</f>
        <v>959625.19259999995</v>
      </c>
      <c r="F26" s="25">
        <f>VLOOKUP(C26,RA!B30:I65,8,0)</f>
        <v>118878.44620000001</v>
      </c>
      <c r="G26" s="16">
        <f t="shared" si="0"/>
        <v>840746.74639999995</v>
      </c>
      <c r="H26" s="27">
        <f>RA!J30</f>
        <v>12.388008059470801</v>
      </c>
      <c r="I26" s="20">
        <f>VLOOKUP(B26,RMS!B:D,3,FALSE)</f>
        <v>959625.18674070796</v>
      </c>
      <c r="J26" s="21">
        <f>VLOOKUP(B26,RMS!B:E,4,FALSE)</f>
        <v>840746.73254016798</v>
      </c>
      <c r="K26" s="22">
        <f t="shared" si="1"/>
        <v>5.8592919958755374E-3</v>
      </c>
      <c r="L26" s="22">
        <f t="shared" si="2"/>
        <v>1.3859831960871816E-2</v>
      </c>
    </row>
    <row r="27" spans="1:12" x14ac:dyDescent="0.15">
      <c r="A27" s="39"/>
      <c r="B27" s="12">
        <v>38</v>
      </c>
      <c r="C27" s="36" t="s">
        <v>29</v>
      </c>
      <c r="D27" s="36"/>
      <c r="E27" s="15">
        <f>VLOOKUP(C27,RA!B30:D62,3,0)</f>
        <v>913853.76679999998</v>
      </c>
      <c r="F27" s="25">
        <f>VLOOKUP(C27,RA!B31:I66,8,0)</f>
        <v>10582.787899999999</v>
      </c>
      <c r="G27" s="16">
        <f t="shared" si="0"/>
        <v>903270.97889999999</v>
      </c>
      <c r="H27" s="27">
        <f>RA!J31</f>
        <v>1.15803953372729</v>
      </c>
      <c r="I27" s="20">
        <f>VLOOKUP(B27,RMS!B:D,3,FALSE)</f>
        <v>913853.86943008797</v>
      </c>
      <c r="J27" s="21">
        <f>VLOOKUP(B27,RMS!B:E,4,FALSE)</f>
        <v>903271.06400708004</v>
      </c>
      <c r="K27" s="22">
        <f t="shared" si="1"/>
        <v>-0.10263008798938245</v>
      </c>
      <c r="L27" s="22">
        <f t="shared" si="2"/>
        <v>-8.5107080056332052E-2</v>
      </c>
    </row>
    <row r="28" spans="1:12" x14ac:dyDescent="0.15">
      <c r="A28" s="39"/>
      <c r="B28" s="12">
        <v>39</v>
      </c>
      <c r="C28" s="36" t="s">
        <v>30</v>
      </c>
      <c r="D28" s="36"/>
      <c r="E28" s="15">
        <f>VLOOKUP(C28,RA!B32:D63,3,0)</f>
        <v>140102.24960000001</v>
      </c>
      <c r="F28" s="25">
        <f>VLOOKUP(C28,RA!B32:I67,8,0)</f>
        <v>42352.820200000002</v>
      </c>
      <c r="G28" s="16">
        <f t="shared" si="0"/>
        <v>97749.429400000008</v>
      </c>
      <c r="H28" s="27">
        <f>RA!J32</f>
        <v>30.229935865355301</v>
      </c>
      <c r="I28" s="20">
        <f>VLOOKUP(B28,RMS!B:D,3,FALSE)</f>
        <v>140102.24551844</v>
      </c>
      <c r="J28" s="21">
        <f>VLOOKUP(B28,RMS!B:E,4,FALSE)</f>
        <v>97749.420229004696</v>
      </c>
      <c r="K28" s="22">
        <f t="shared" si="1"/>
        <v>4.0815600077621639E-3</v>
      </c>
      <c r="L28" s="22">
        <f t="shared" si="2"/>
        <v>9.1709953121608123E-3</v>
      </c>
    </row>
    <row r="29" spans="1:12" x14ac:dyDescent="0.15">
      <c r="A29" s="39"/>
      <c r="B29" s="12">
        <v>40</v>
      </c>
      <c r="C29" s="36" t="s">
        <v>31</v>
      </c>
      <c r="D29" s="36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</row>
    <row r="30" spans="1:12" x14ac:dyDescent="0.15">
      <c r="A30" s="39"/>
      <c r="B30" s="12">
        <v>41</v>
      </c>
      <c r="C30" s="36" t="s">
        <v>36</v>
      </c>
      <c r="D30" s="36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 x14ac:dyDescent="0.15">
      <c r="A31" s="39"/>
      <c r="B31" s="12">
        <v>42</v>
      </c>
      <c r="C31" s="36" t="s">
        <v>32</v>
      </c>
      <c r="D31" s="36"/>
      <c r="E31" s="15">
        <f>VLOOKUP(C31,RA!B34:D66,3,0)</f>
        <v>93985.426000000007</v>
      </c>
      <c r="F31" s="25">
        <f>VLOOKUP(C31,RA!B35:I70,8,0)</f>
        <v>13471.2361</v>
      </c>
      <c r="G31" s="16">
        <f t="shared" si="0"/>
        <v>80514.189900000012</v>
      </c>
      <c r="H31" s="27">
        <f>RA!J35</f>
        <v>14.3333245092702</v>
      </c>
      <c r="I31" s="20">
        <f>VLOOKUP(B31,RMS!B:D,3,FALSE)</f>
        <v>93985.425600000002</v>
      </c>
      <c r="J31" s="21">
        <f>VLOOKUP(B31,RMS!B:E,4,FALSE)</f>
        <v>80514.188500000004</v>
      </c>
      <c r="K31" s="22">
        <f t="shared" si="1"/>
        <v>4.0000000444706529E-4</v>
      </c>
      <c r="L31" s="22">
        <f t="shared" si="2"/>
        <v>1.4000000082887709E-3</v>
      </c>
    </row>
    <row r="32" spans="1:12" x14ac:dyDescent="0.15">
      <c r="A32" s="39"/>
      <c r="B32" s="12">
        <v>71</v>
      </c>
      <c r="C32" s="36" t="s">
        <v>37</v>
      </c>
      <c r="D32" s="36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 x14ac:dyDescent="0.15">
      <c r="A33" s="39"/>
      <c r="B33" s="12">
        <v>72</v>
      </c>
      <c r="C33" s="36" t="s">
        <v>38</v>
      </c>
      <c r="D33" s="36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 x14ac:dyDescent="0.15">
      <c r="A34" s="39"/>
      <c r="B34" s="12">
        <v>73</v>
      </c>
      <c r="C34" s="36" t="s">
        <v>39</v>
      </c>
      <c r="D34" s="36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 x14ac:dyDescent="0.15">
      <c r="A35" s="39"/>
      <c r="B35" s="12">
        <v>75</v>
      </c>
      <c r="C35" s="36" t="s">
        <v>33</v>
      </c>
      <c r="D35" s="36"/>
      <c r="E35" s="15">
        <f>VLOOKUP(C35,RA!B8:D70,3,0)</f>
        <v>169213.6746</v>
      </c>
      <c r="F35" s="25">
        <f>VLOOKUP(C35,RA!B8:I74,8,0)</f>
        <v>8292.2556999999997</v>
      </c>
      <c r="G35" s="16">
        <f t="shared" si="0"/>
        <v>160921.41889999999</v>
      </c>
      <c r="H35" s="27">
        <f>RA!J39</f>
        <v>4.9004642914361698</v>
      </c>
      <c r="I35" s="20">
        <f>VLOOKUP(B35,RMS!B:D,3,FALSE)</f>
        <v>169213.67521367499</v>
      </c>
      <c r="J35" s="21">
        <f>VLOOKUP(B35,RMS!B:E,4,FALSE)</f>
        <v>160921.41880341899</v>
      </c>
      <c r="K35" s="22">
        <f t="shared" si="1"/>
        <v>-6.1367498710751534E-4</v>
      </c>
      <c r="L35" s="22">
        <f t="shared" si="2"/>
        <v>9.6581003163009882E-5</v>
      </c>
    </row>
    <row r="36" spans="1:12" x14ac:dyDescent="0.15">
      <c r="A36" s="39"/>
      <c r="B36" s="12">
        <v>76</v>
      </c>
      <c r="C36" s="36" t="s">
        <v>34</v>
      </c>
      <c r="D36" s="36"/>
      <c r="E36" s="15">
        <f>VLOOKUP(C36,RA!B8:D71,3,0)</f>
        <v>353790.9497</v>
      </c>
      <c r="F36" s="25">
        <f>VLOOKUP(C36,RA!B8:I75,8,0)</f>
        <v>19822.0965</v>
      </c>
      <c r="G36" s="16">
        <f t="shared" si="0"/>
        <v>333968.85320000001</v>
      </c>
      <c r="H36" s="27">
        <f>RA!J40</f>
        <v>5.6027709348722201</v>
      </c>
      <c r="I36" s="20">
        <f>VLOOKUP(B36,RMS!B:D,3,FALSE)</f>
        <v>353790.94562222197</v>
      </c>
      <c r="J36" s="21">
        <f>VLOOKUP(B36,RMS!B:E,4,FALSE)</f>
        <v>333968.85341623903</v>
      </c>
      <c r="K36" s="22">
        <f t="shared" si="1"/>
        <v>4.0777780232019722E-3</v>
      </c>
      <c r="L36" s="22">
        <f t="shared" si="2"/>
        <v>-2.1623901557177305E-4</v>
      </c>
    </row>
    <row r="37" spans="1:12" x14ac:dyDescent="0.15">
      <c r="A37" s="39"/>
      <c r="B37" s="12">
        <v>77</v>
      </c>
      <c r="C37" s="36" t="s">
        <v>40</v>
      </c>
      <c r="D37" s="36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 x14ac:dyDescent="0.15">
      <c r="A38" s="39"/>
      <c r="B38" s="12">
        <v>78</v>
      </c>
      <c r="C38" s="36" t="s">
        <v>41</v>
      </c>
      <c r="D38" s="36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 x14ac:dyDescent="0.15">
      <c r="A39" s="39"/>
      <c r="B39" s="12">
        <v>99</v>
      </c>
      <c r="C39" s="36" t="s">
        <v>35</v>
      </c>
      <c r="D39" s="36"/>
      <c r="E39" s="15">
        <f>VLOOKUP(C39,RA!B8:D74,3,0)</f>
        <v>22848.412100000001</v>
      </c>
      <c r="F39" s="25">
        <f>VLOOKUP(C39,RA!B8:I78,8,0)</f>
        <v>3368.9342999999999</v>
      </c>
      <c r="G39" s="16">
        <f t="shared" si="0"/>
        <v>19479.477800000001</v>
      </c>
      <c r="H39" s="27">
        <f>RA!J43</f>
        <v>14.744719612265801</v>
      </c>
      <c r="I39" s="20">
        <f>VLOOKUP(B39,RMS!B:D,3,FALSE)</f>
        <v>22848.411996066901</v>
      </c>
      <c r="J39" s="21">
        <f>VLOOKUP(B39,RMS!B:E,4,FALSE)</f>
        <v>19479.478178655201</v>
      </c>
      <c r="K39" s="22">
        <f t="shared" si="1"/>
        <v>1.0393310003564693E-4</v>
      </c>
      <c r="L39" s="22">
        <f t="shared" si="2"/>
        <v>-3.7865520062041469E-4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workbookViewId="0">
      <selection sqref="A1:W43"/>
    </sheetView>
  </sheetViews>
  <sheetFormatPr defaultRowHeight="11.25" x14ac:dyDescent="0.1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6" width="9.25" style="34" bestFit="1" customWidth="1"/>
    <col min="17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 x14ac:dyDescent="0.2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54" t="s">
        <v>47</v>
      </c>
      <c r="W1" s="42"/>
    </row>
    <row r="2" spans="1:23" ht="12.75" x14ac:dyDescent="0.2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54"/>
      <c r="W2" s="42"/>
    </row>
    <row r="3" spans="1:23" ht="23.25" thickBot="1" x14ac:dyDescent="0.2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55" t="s">
        <v>48</v>
      </c>
      <c r="W3" s="42"/>
    </row>
    <row r="4" spans="1:23" ht="15" thickTop="1" thickBot="1" x14ac:dyDescent="0.2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53"/>
      <c r="W4" s="42"/>
    </row>
    <row r="5" spans="1:23" ht="15" thickTop="1" thickBot="1" x14ac:dyDescent="0.25">
      <c r="A5" s="56"/>
      <c r="B5" s="57"/>
      <c r="C5" s="58"/>
      <c r="D5" s="59" t="s">
        <v>0</v>
      </c>
      <c r="E5" s="59" t="s">
        <v>60</v>
      </c>
      <c r="F5" s="59" t="s">
        <v>61</v>
      </c>
      <c r="G5" s="59" t="s">
        <v>49</v>
      </c>
      <c r="H5" s="59" t="s">
        <v>50</v>
      </c>
      <c r="I5" s="59" t="s">
        <v>1</v>
      </c>
      <c r="J5" s="59" t="s">
        <v>2</v>
      </c>
      <c r="K5" s="59" t="s">
        <v>51</v>
      </c>
      <c r="L5" s="59" t="s">
        <v>52</v>
      </c>
      <c r="M5" s="59" t="s">
        <v>53</v>
      </c>
      <c r="N5" s="59" t="s">
        <v>54</v>
      </c>
      <c r="O5" s="59" t="s">
        <v>55</v>
      </c>
      <c r="P5" s="59" t="s">
        <v>62</v>
      </c>
      <c r="Q5" s="59" t="s">
        <v>63</v>
      </c>
      <c r="R5" s="59" t="s">
        <v>56</v>
      </c>
      <c r="S5" s="59" t="s">
        <v>57</v>
      </c>
      <c r="T5" s="59" t="s">
        <v>58</v>
      </c>
      <c r="U5" s="60" t="s">
        <v>59</v>
      </c>
      <c r="V5" s="53"/>
      <c r="W5" s="53"/>
    </row>
    <row r="6" spans="1:23" ht="14.25" thickBot="1" x14ac:dyDescent="0.2">
      <c r="A6" s="61" t="s">
        <v>3</v>
      </c>
      <c r="B6" s="43" t="s">
        <v>4</v>
      </c>
      <c r="C6" s="44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2"/>
      <c r="V6" s="53"/>
      <c r="W6" s="53"/>
    </row>
    <row r="7" spans="1:23" ht="14.25" thickBot="1" x14ac:dyDescent="0.2">
      <c r="A7" s="45" t="s">
        <v>5</v>
      </c>
      <c r="B7" s="46"/>
      <c r="C7" s="47"/>
      <c r="D7" s="63">
        <v>13660782.788699999</v>
      </c>
      <c r="E7" s="63">
        <v>16434610</v>
      </c>
      <c r="F7" s="64">
        <v>83.122038117728394</v>
      </c>
      <c r="G7" s="63">
        <v>13375794.349199999</v>
      </c>
      <c r="H7" s="64">
        <v>2.1306281485783001</v>
      </c>
      <c r="I7" s="63">
        <v>1491991.81</v>
      </c>
      <c r="J7" s="64">
        <v>10.921715344410201</v>
      </c>
      <c r="K7" s="63">
        <v>1603299.8751999999</v>
      </c>
      <c r="L7" s="64">
        <v>11.9865768966154</v>
      </c>
      <c r="M7" s="64">
        <v>-6.9424358425846003E-2</v>
      </c>
      <c r="N7" s="63">
        <v>459107173.43400002</v>
      </c>
      <c r="O7" s="63">
        <v>3084097372.8976002</v>
      </c>
      <c r="P7" s="63">
        <v>804951</v>
      </c>
      <c r="Q7" s="63">
        <v>884849</v>
      </c>
      <c r="R7" s="64">
        <v>-9.0295632362131908</v>
      </c>
      <c r="S7" s="63">
        <v>16.9709495220206</v>
      </c>
      <c r="T7" s="63">
        <v>16.851544684686299</v>
      </c>
      <c r="U7" s="65">
        <v>0.70358371627556704</v>
      </c>
      <c r="V7" s="53"/>
      <c r="W7" s="53"/>
    </row>
    <row r="8" spans="1:23" ht="14.25" thickBot="1" x14ac:dyDescent="0.2">
      <c r="A8" s="48">
        <v>41786</v>
      </c>
      <c r="B8" s="51" t="s">
        <v>6</v>
      </c>
      <c r="C8" s="52"/>
      <c r="D8" s="66">
        <v>457217.05940000003</v>
      </c>
      <c r="E8" s="66">
        <v>463501</v>
      </c>
      <c r="F8" s="67">
        <v>98.644244435287106</v>
      </c>
      <c r="G8" s="66">
        <v>466625.32559999998</v>
      </c>
      <c r="H8" s="67">
        <v>-2.0162356571415398</v>
      </c>
      <c r="I8" s="66">
        <v>109936.86010000001</v>
      </c>
      <c r="J8" s="67">
        <v>24.044785258946501</v>
      </c>
      <c r="K8" s="66">
        <v>82663.251000000004</v>
      </c>
      <c r="L8" s="67">
        <v>17.7151231330424</v>
      </c>
      <c r="M8" s="67">
        <v>0.32993632321574201</v>
      </c>
      <c r="N8" s="66">
        <v>14961361.8825</v>
      </c>
      <c r="O8" s="66">
        <v>120294354.6336</v>
      </c>
      <c r="P8" s="66">
        <v>20998</v>
      </c>
      <c r="Q8" s="66">
        <v>23033</v>
      </c>
      <c r="R8" s="67">
        <v>-8.8351495680111096</v>
      </c>
      <c r="S8" s="66">
        <v>21.774314668063599</v>
      </c>
      <c r="T8" s="66">
        <v>21.805943198888599</v>
      </c>
      <c r="U8" s="68">
        <v>-0.14525614838897499</v>
      </c>
      <c r="V8" s="53"/>
      <c r="W8" s="53"/>
    </row>
    <row r="9" spans="1:23" ht="12" customHeight="1" thickBot="1" x14ac:dyDescent="0.2">
      <c r="A9" s="49"/>
      <c r="B9" s="51" t="s">
        <v>7</v>
      </c>
      <c r="C9" s="52"/>
      <c r="D9" s="66">
        <v>59667.631300000001</v>
      </c>
      <c r="E9" s="66">
        <v>64184</v>
      </c>
      <c r="F9" s="67">
        <v>92.963404119406704</v>
      </c>
      <c r="G9" s="66">
        <v>62370.624100000001</v>
      </c>
      <c r="H9" s="67">
        <v>-4.3337594244146702</v>
      </c>
      <c r="I9" s="66">
        <v>13073.325699999999</v>
      </c>
      <c r="J9" s="67">
        <v>21.910247508015299</v>
      </c>
      <c r="K9" s="66">
        <v>11149.133400000001</v>
      </c>
      <c r="L9" s="67">
        <v>17.875616222990502</v>
      </c>
      <c r="M9" s="67">
        <v>0.17258671422839</v>
      </c>
      <c r="N9" s="66">
        <v>2508578.7629999998</v>
      </c>
      <c r="O9" s="66">
        <v>20196782.648800001</v>
      </c>
      <c r="P9" s="66">
        <v>3547</v>
      </c>
      <c r="Q9" s="66">
        <v>3864</v>
      </c>
      <c r="R9" s="67">
        <v>-8.2039337474120106</v>
      </c>
      <c r="S9" s="66">
        <v>16.8219992387933</v>
      </c>
      <c r="T9" s="66">
        <v>16.762944616977201</v>
      </c>
      <c r="U9" s="68">
        <v>0.35105590588741498</v>
      </c>
      <c r="V9" s="53"/>
      <c r="W9" s="53"/>
    </row>
    <row r="10" spans="1:23" ht="14.25" thickBot="1" x14ac:dyDescent="0.2">
      <c r="A10" s="49"/>
      <c r="B10" s="51" t="s">
        <v>8</v>
      </c>
      <c r="C10" s="52"/>
      <c r="D10" s="66">
        <v>124787.0043</v>
      </c>
      <c r="E10" s="66">
        <v>146490</v>
      </c>
      <c r="F10" s="67">
        <v>85.184657177964397</v>
      </c>
      <c r="G10" s="66">
        <v>118449.6606</v>
      </c>
      <c r="H10" s="67">
        <v>5.35024217705526</v>
      </c>
      <c r="I10" s="66">
        <v>28810.680799999998</v>
      </c>
      <c r="J10" s="67">
        <v>23.087885602844</v>
      </c>
      <c r="K10" s="66">
        <v>16816.673699999999</v>
      </c>
      <c r="L10" s="67">
        <v>14.197316914895399</v>
      </c>
      <c r="M10" s="67">
        <v>0.713221134807415</v>
      </c>
      <c r="N10" s="66">
        <v>4013390.0452999999</v>
      </c>
      <c r="O10" s="66">
        <v>29002711.533199999</v>
      </c>
      <c r="P10" s="66">
        <v>72822</v>
      </c>
      <c r="Q10" s="66">
        <v>79760</v>
      </c>
      <c r="R10" s="67">
        <v>-8.6985957873620805</v>
      </c>
      <c r="S10" s="66">
        <v>1.71358935898492</v>
      </c>
      <c r="T10" s="66">
        <v>1.5991191474423301</v>
      </c>
      <c r="U10" s="68">
        <v>6.68014252903646</v>
      </c>
      <c r="V10" s="53"/>
      <c r="W10" s="53"/>
    </row>
    <row r="11" spans="1:23" ht="14.25" thickBot="1" x14ac:dyDescent="0.2">
      <c r="A11" s="49"/>
      <c r="B11" s="51" t="s">
        <v>9</v>
      </c>
      <c r="C11" s="52"/>
      <c r="D11" s="66">
        <v>67168.959600000002</v>
      </c>
      <c r="E11" s="66">
        <v>67317</v>
      </c>
      <c r="F11" s="67">
        <v>99.780084674005096</v>
      </c>
      <c r="G11" s="66">
        <v>69107.0524</v>
      </c>
      <c r="H11" s="67">
        <v>-2.8044790404054498</v>
      </c>
      <c r="I11" s="66">
        <v>12980.9</v>
      </c>
      <c r="J11" s="67">
        <v>19.325742243594298</v>
      </c>
      <c r="K11" s="66">
        <v>12552.7691</v>
      </c>
      <c r="L11" s="67">
        <v>18.164237460661798</v>
      </c>
      <c r="M11" s="67">
        <v>3.4106490495392001E-2</v>
      </c>
      <c r="N11" s="66">
        <v>1666287.6965999999</v>
      </c>
      <c r="O11" s="66">
        <v>12448430.985200001</v>
      </c>
      <c r="P11" s="66">
        <v>2991</v>
      </c>
      <c r="Q11" s="66">
        <v>3373</v>
      </c>
      <c r="R11" s="67">
        <v>-11.3252297657871</v>
      </c>
      <c r="S11" s="66">
        <v>22.457024272818501</v>
      </c>
      <c r="T11" s="66">
        <v>22.196945478802299</v>
      </c>
      <c r="U11" s="68">
        <v>1.15811779359831</v>
      </c>
      <c r="V11" s="53"/>
      <c r="W11" s="53"/>
    </row>
    <row r="12" spans="1:23" ht="14.25" thickBot="1" x14ac:dyDescent="0.2">
      <c r="A12" s="49"/>
      <c r="B12" s="51" t="s">
        <v>10</v>
      </c>
      <c r="C12" s="52"/>
      <c r="D12" s="66">
        <v>149937.16880000001</v>
      </c>
      <c r="E12" s="66">
        <v>460241</v>
      </c>
      <c r="F12" s="67">
        <v>32.577968672934396</v>
      </c>
      <c r="G12" s="66">
        <v>368159.2317</v>
      </c>
      <c r="H12" s="67">
        <v>-59.273826135594902</v>
      </c>
      <c r="I12" s="66">
        <v>39101.169399999999</v>
      </c>
      <c r="J12" s="67">
        <v>26.078369835138599</v>
      </c>
      <c r="K12" s="66">
        <v>40863.4476</v>
      </c>
      <c r="L12" s="67">
        <v>11.099395066452701</v>
      </c>
      <c r="M12" s="67">
        <v>-4.3126028357921002E-2</v>
      </c>
      <c r="N12" s="66">
        <v>5482069.1995999999</v>
      </c>
      <c r="O12" s="66">
        <v>36237952.862000003</v>
      </c>
      <c r="P12" s="66">
        <v>1694</v>
      </c>
      <c r="Q12" s="66">
        <v>1719</v>
      </c>
      <c r="R12" s="67">
        <v>-1.4543339150668999</v>
      </c>
      <c r="S12" s="66">
        <v>88.510725383707197</v>
      </c>
      <c r="T12" s="66">
        <v>85.542181384525904</v>
      </c>
      <c r="U12" s="68">
        <v>3.3538805453375602</v>
      </c>
      <c r="V12" s="53"/>
      <c r="W12" s="53"/>
    </row>
    <row r="13" spans="1:23" ht="14.25" thickBot="1" x14ac:dyDescent="0.2">
      <c r="A13" s="49"/>
      <c r="B13" s="51" t="s">
        <v>11</v>
      </c>
      <c r="C13" s="52"/>
      <c r="D13" s="66">
        <v>239482.6433</v>
      </c>
      <c r="E13" s="66">
        <v>271123</v>
      </c>
      <c r="F13" s="67">
        <v>88.329888390140297</v>
      </c>
      <c r="G13" s="66">
        <v>269047.62119999999</v>
      </c>
      <c r="H13" s="67">
        <v>-10.988752759877601</v>
      </c>
      <c r="I13" s="66">
        <v>62918.856299999999</v>
      </c>
      <c r="J13" s="67">
        <v>26.272825217308799</v>
      </c>
      <c r="K13" s="66">
        <v>62995.803500000002</v>
      </c>
      <c r="L13" s="67">
        <v>23.414369255162899</v>
      </c>
      <c r="M13" s="67">
        <v>-1.221465490158E-3</v>
      </c>
      <c r="N13" s="66">
        <v>7463982.5882999999</v>
      </c>
      <c r="O13" s="66">
        <v>58946803.913500004</v>
      </c>
      <c r="P13" s="66">
        <v>10047</v>
      </c>
      <c r="Q13" s="66">
        <v>11022</v>
      </c>
      <c r="R13" s="67">
        <v>-8.8459444746869806</v>
      </c>
      <c r="S13" s="66">
        <v>23.836234030058701</v>
      </c>
      <c r="T13" s="66">
        <v>28.240934004717801</v>
      </c>
      <c r="U13" s="68">
        <v>-18.4790095998578</v>
      </c>
      <c r="V13" s="53"/>
      <c r="W13" s="53"/>
    </row>
    <row r="14" spans="1:23" ht="14.25" thickBot="1" x14ac:dyDescent="0.2">
      <c r="A14" s="49"/>
      <c r="B14" s="51" t="s">
        <v>12</v>
      </c>
      <c r="C14" s="52"/>
      <c r="D14" s="66">
        <v>126127.0818</v>
      </c>
      <c r="E14" s="66">
        <v>167248</v>
      </c>
      <c r="F14" s="67">
        <v>75.413207811154706</v>
      </c>
      <c r="G14" s="66">
        <v>156281.3792</v>
      </c>
      <c r="H14" s="67">
        <v>-19.294875406372199</v>
      </c>
      <c r="I14" s="66">
        <v>26146.8819</v>
      </c>
      <c r="J14" s="67">
        <v>20.730584999549201</v>
      </c>
      <c r="K14" s="66">
        <v>29944.509900000001</v>
      </c>
      <c r="L14" s="67">
        <v>19.1606383647784</v>
      </c>
      <c r="M14" s="67">
        <v>-0.126822179180164</v>
      </c>
      <c r="N14" s="66">
        <v>4008858.6131000002</v>
      </c>
      <c r="O14" s="66">
        <v>26515673.0009</v>
      </c>
      <c r="P14" s="66">
        <v>2174</v>
      </c>
      <c r="Q14" s="66">
        <v>2235</v>
      </c>
      <c r="R14" s="67">
        <v>-2.7293064876957498</v>
      </c>
      <c r="S14" s="66">
        <v>58.016136982520699</v>
      </c>
      <c r="T14" s="66">
        <v>67.237360894854604</v>
      </c>
      <c r="U14" s="68">
        <v>-15.8942397614514</v>
      </c>
      <c r="V14" s="53"/>
      <c r="W14" s="53"/>
    </row>
    <row r="15" spans="1:23" ht="14.25" thickBot="1" x14ac:dyDescent="0.2">
      <c r="A15" s="49"/>
      <c r="B15" s="51" t="s">
        <v>13</v>
      </c>
      <c r="C15" s="52"/>
      <c r="D15" s="66">
        <v>97722.602499999994</v>
      </c>
      <c r="E15" s="66">
        <v>116075</v>
      </c>
      <c r="F15" s="67">
        <v>84.189190178763695</v>
      </c>
      <c r="G15" s="66">
        <v>113015.0937</v>
      </c>
      <c r="H15" s="67">
        <v>-13.5313706331953</v>
      </c>
      <c r="I15" s="66">
        <v>21709.135999999999</v>
      </c>
      <c r="J15" s="67">
        <v>22.215061249520001</v>
      </c>
      <c r="K15" s="66">
        <v>24558.990900000001</v>
      </c>
      <c r="L15" s="67">
        <v>21.730717637762801</v>
      </c>
      <c r="M15" s="67">
        <v>-0.116041205096908</v>
      </c>
      <c r="N15" s="66">
        <v>3377125.2922</v>
      </c>
      <c r="O15" s="66">
        <v>20657545.284499999</v>
      </c>
      <c r="P15" s="66">
        <v>3401</v>
      </c>
      <c r="Q15" s="66">
        <v>3596</v>
      </c>
      <c r="R15" s="67">
        <v>-5.4226918798665098</v>
      </c>
      <c r="S15" s="66">
        <v>28.733490885033799</v>
      </c>
      <c r="T15" s="66">
        <v>26.993313125695199</v>
      </c>
      <c r="U15" s="68">
        <v>6.0562698987786101</v>
      </c>
      <c r="V15" s="53"/>
      <c r="W15" s="53"/>
    </row>
    <row r="16" spans="1:23" ht="14.25" thickBot="1" x14ac:dyDescent="0.2">
      <c r="A16" s="49"/>
      <c r="B16" s="51" t="s">
        <v>14</v>
      </c>
      <c r="C16" s="52"/>
      <c r="D16" s="66">
        <v>690470.03540000005</v>
      </c>
      <c r="E16" s="66">
        <v>867487</v>
      </c>
      <c r="F16" s="67">
        <v>79.594280421493394</v>
      </c>
      <c r="G16" s="66">
        <v>655074.07990000001</v>
      </c>
      <c r="H16" s="67">
        <v>5.4033515576441999</v>
      </c>
      <c r="I16" s="66">
        <v>7245.0685000000003</v>
      </c>
      <c r="J16" s="67">
        <v>1.0492951364359799</v>
      </c>
      <c r="K16" s="66">
        <v>51162.100299999998</v>
      </c>
      <c r="L16" s="67">
        <v>7.8101243614783398</v>
      </c>
      <c r="M16" s="67">
        <v>-0.85838993204897795</v>
      </c>
      <c r="N16" s="66">
        <v>24398611.602899998</v>
      </c>
      <c r="O16" s="66">
        <v>154123249.8116</v>
      </c>
      <c r="P16" s="66">
        <v>40499</v>
      </c>
      <c r="Q16" s="66">
        <v>39865</v>
      </c>
      <c r="R16" s="67">
        <v>1.5903674902797</v>
      </c>
      <c r="S16" s="66">
        <v>17.0490638139213</v>
      </c>
      <c r="T16" s="66">
        <v>17.251522182365498</v>
      </c>
      <c r="U16" s="68">
        <v>-1.18750431492218</v>
      </c>
      <c r="V16" s="53"/>
      <c r="W16" s="53"/>
    </row>
    <row r="17" spans="1:23" ht="12" thickBot="1" x14ac:dyDescent="0.2">
      <c r="A17" s="49"/>
      <c r="B17" s="51" t="s">
        <v>15</v>
      </c>
      <c r="C17" s="52"/>
      <c r="D17" s="66">
        <v>509059.39140000002</v>
      </c>
      <c r="E17" s="66">
        <v>1065430</v>
      </c>
      <c r="F17" s="67">
        <v>47.779712547985298</v>
      </c>
      <c r="G17" s="66">
        <v>529877.3567</v>
      </c>
      <c r="H17" s="67">
        <v>-3.9288271213647001</v>
      </c>
      <c r="I17" s="66">
        <v>34592.861799999999</v>
      </c>
      <c r="J17" s="67">
        <v>6.7954471294329197</v>
      </c>
      <c r="K17" s="66">
        <v>42133.109700000001</v>
      </c>
      <c r="L17" s="67">
        <v>7.9514833323693903</v>
      </c>
      <c r="M17" s="67">
        <v>-0.17896252979399699</v>
      </c>
      <c r="N17" s="66">
        <v>19282205.506200001</v>
      </c>
      <c r="O17" s="66">
        <v>165503948.14539999</v>
      </c>
      <c r="P17" s="66">
        <v>10697</v>
      </c>
      <c r="Q17" s="66">
        <v>10965</v>
      </c>
      <c r="R17" s="67">
        <v>-2.4441404468764301</v>
      </c>
      <c r="S17" s="66">
        <v>47.5889867626437</v>
      </c>
      <c r="T17" s="66">
        <v>43.7627492293662</v>
      </c>
      <c r="U17" s="68">
        <v>8.0401744049761703</v>
      </c>
      <c r="V17" s="35"/>
      <c r="W17" s="35"/>
    </row>
    <row r="18" spans="1:23" ht="12" thickBot="1" x14ac:dyDescent="0.2">
      <c r="A18" s="49"/>
      <c r="B18" s="51" t="s">
        <v>16</v>
      </c>
      <c r="C18" s="52"/>
      <c r="D18" s="66">
        <v>1240245.0784</v>
      </c>
      <c r="E18" s="66">
        <v>1124306</v>
      </c>
      <c r="F18" s="67">
        <v>110.312057251318</v>
      </c>
      <c r="G18" s="66">
        <v>1076175.6965999999</v>
      </c>
      <c r="H18" s="67">
        <v>15.245594406038901</v>
      </c>
      <c r="I18" s="66">
        <v>161913.55609999999</v>
      </c>
      <c r="J18" s="67">
        <v>13.0549646130327</v>
      </c>
      <c r="K18" s="66">
        <v>169978.94029999999</v>
      </c>
      <c r="L18" s="67">
        <v>15.794720215018801</v>
      </c>
      <c r="M18" s="67">
        <v>-4.7449314519582002E-2</v>
      </c>
      <c r="N18" s="66">
        <v>46224475.348300003</v>
      </c>
      <c r="O18" s="66">
        <v>402284677.25819999</v>
      </c>
      <c r="P18" s="66">
        <v>64517</v>
      </c>
      <c r="Q18" s="66">
        <v>71694</v>
      </c>
      <c r="R18" s="67">
        <v>-10.0106006081402</v>
      </c>
      <c r="S18" s="66">
        <v>19.223539197420799</v>
      </c>
      <c r="T18" s="66">
        <v>19.052146690099601</v>
      </c>
      <c r="U18" s="68">
        <v>0.89157623661850205</v>
      </c>
      <c r="V18" s="35"/>
      <c r="W18" s="35"/>
    </row>
    <row r="19" spans="1:23" ht="12" thickBot="1" x14ac:dyDescent="0.2">
      <c r="A19" s="49"/>
      <c r="B19" s="51" t="s">
        <v>17</v>
      </c>
      <c r="C19" s="52"/>
      <c r="D19" s="66">
        <v>430336.50219999999</v>
      </c>
      <c r="E19" s="66">
        <v>397238</v>
      </c>
      <c r="F19" s="67">
        <v>108.332159108645</v>
      </c>
      <c r="G19" s="66">
        <v>408746.64360000001</v>
      </c>
      <c r="H19" s="67">
        <v>5.2819659654814899</v>
      </c>
      <c r="I19" s="66">
        <v>43860.067999999999</v>
      </c>
      <c r="J19" s="67">
        <v>10.192039898027501</v>
      </c>
      <c r="K19" s="66">
        <v>38973.935599999997</v>
      </c>
      <c r="L19" s="67">
        <v>9.5349860874062493</v>
      </c>
      <c r="M19" s="67">
        <v>0.125369232662251</v>
      </c>
      <c r="N19" s="66">
        <v>16553682.6329</v>
      </c>
      <c r="O19" s="66">
        <v>127033779.9034</v>
      </c>
      <c r="P19" s="66">
        <v>8809</v>
      </c>
      <c r="Q19" s="66">
        <v>9970</v>
      </c>
      <c r="R19" s="67">
        <v>-11.6449348044132</v>
      </c>
      <c r="S19" s="66">
        <v>48.851913066182298</v>
      </c>
      <c r="T19" s="66">
        <v>47.153345576730203</v>
      </c>
      <c r="U19" s="68">
        <v>3.4769723084354598</v>
      </c>
      <c r="V19" s="35"/>
      <c r="W19" s="35"/>
    </row>
    <row r="20" spans="1:23" ht="12" thickBot="1" x14ac:dyDescent="0.2">
      <c r="A20" s="49"/>
      <c r="B20" s="51" t="s">
        <v>18</v>
      </c>
      <c r="C20" s="52"/>
      <c r="D20" s="66">
        <v>769721.81129999994</v>
      </c>
      <c r="E20" s="66">
        <v>787517</v>
      </c>
      <c r="F20" s="67">
        <v>97.7403422783254</v>
      </c>
      <c r="G20" s="66">
        <v>815737.19960000005</v>
      </c>
      <c r="H20" s="67">
        <v>-5.6409574459229903</v>
      </c>
      <c r="I20" s="66">
        <v>53245.528100000003</v>
      </c>
      <c r="J20" s="67">
        <v>6.9175028326237102</v>
      </c>
      <c r="K20" s="66">
        <v>36108.036</v>
      </c>
      <c r="L20" s="67">
        <v>4.4264299847678501</v>
      </c>
      <c r="M20" s="67">
        <v>0.474617121241377</v>
      </c>
      <c r="N20" s="66">
        <v>28366204.268199999</v>
      </c>
      <c r="O20" s="66">
        <v>179413923.51660001</v>
      </c>
      <c r="P20" s="66">
        <v>31814</v>
      </c>
      <c r="Q20" s="66">
        <v>36217</v>
      </c>
      <c r="R20" s="67">
        <v>-12.1572742082448</v>
      </c>
      <c r="S20" s="66">
        <v>24.194436766832201</v>
      </c>
      <c r="T20" s="66">
        <v>23.314732227959201</v>
      </c>
      <c r="U20" s="68">
        <v>3.6359785819810502</v>
      </c>
      <c r="V20" s="35"/>
      <c r="W20" s="35"/>
    </row>
    <row r="21" spans="1:23" ht="12" thickBot="1" x14ac:dyDescent="0.2">
      <c r="A21" s="49"/>
      <c r="B21" s="51" t="s">
        <v>19</v>
      </c>
      <c r="C21" s="52"/>
      <c r="D21" s="66">
        <v>266309.93400000001</v>
      </c>
      <c r="E21" s="66">
        <v>249117</v>
      </c>
      <c r="F21" s="67">
        <v>106.901549874156</v>
      </c>
      <c r="G21" s="66">
        <v>255621.37289999999</v>
      </c>
      <c r="H21" s="67">
        <v>4.1814035261368501</v>
      </c>
      <c r="I21" s="66">
        <v>28000.397199999999</v>
      </c>
      <c r="J21" s="67">
        <v>10.5142143139129</v>
      </c>
      <c r="K21" s="66">
        <v>45122.354599999999</v>
      </c>
      <c r="L21" s="67">
        <v>17.6520273277978</v>
      </c>
      <c r="M21" s="67">
        <v>-0.379456204176012</v>
      </c>
      <c r="N21" s="66">
        <v>9436137.5865000002</v>
      </c>
      <c r="O21" s="66">
        <v>73587465.910600007</v>
      </c>
      <c r="P21" s="66">
        <v>23692</v>
      </c>
      <c r="Q21" s="66">
        <v>27915</v>
      </c>
      <c r="R21" s="67">
        <v>-15.128067347304301</v>
      </c>
      <c r="S21" s="66">
        <v>11.240500337666701</v>
      </c>
      <c r="T21" s="66">
        <v>10.9811753573348</v>
      </c>
      <c r="U21" s="68">
        <v>2.3070590502360799</v>
      </c>
      <c r="V21" s="35"/>
      <c r="W21" s="35"/>
    </row>
    <row r="22" spans="1:23" ht="12" thickBot="1" x14ac:dyDescent="0.2">
      <c r="A22" s="49"/>
      <c r="B22" s="51" t="s">
        <v>20</v>
      </c>
      <c r="C22" s="52"/>
      <c r="D22" s="66">
        <v>1308094.2672999999</v>
      </c>
      <c r="E22" s="66">
        <v>977770</v>
      </c>
      <c r="F22" s="67">
        <v>133.78343243298499</v>
      </c>
      <c r="G22" s="66">
        <v>904173.59680000006</v>
      </c>
      <c r="H22" s="67">
        <v>44.672911477346098</v>
      </c>
      <c r="I22" s="66">
        <v>159953.02429999999</v>
      </c>
      <c r="J22" s="67">
        <v>12.2279432223302</v>
      </c>
      <c r="K22" s="66">
        <v>76296.210900000005</v>
      </c>
      <c r="L22" s="67">
        <v>8.4382259302885192</v>
      </c>
      <c r="M22" s="67">
        <v>1.0964740242427899</v>
      </c>
      <c r="N22" s="66">
        <v>33092549.407499999</v>
      </c>
      <c r="O22" s="66">
        <v>206341684.4005</v>
      </c>
      <c r="P22" s="66">
        <v>63437</v>
      </c>
      <c r="Q22" s="66">
        <v>67065</v>
      </c>
      <c r="R22" s="67">
        <v>-5.40967717885633</v>
      </c>
      <c r="S22" s="66">
        <v>20.620367723883501</v>
      </c>
      <c r="T22" s="66">
        <v>18.785720551703601</v>
      </c>
      <c r="U22" s="68">
        <v>8.8972572979626499</v>
      </c>
      <c r="V22" s="35"/>
      <c r="W22" s="35"/>
    </row>
    <row r="23" spans="1:23" ht="12" thickBot="1" x14ac:dyDescent="0.2">
      <c r="A23" s="49"/>
      <c r="B23" s="51" t="s">
        <v>21</v>
      </c>
      <c r="C23" s="52"/>
      <c r="D23" s="66">
        <v>2155598.1028</v>
      </c>
      <c r="E23" s="66">
        <v>2283117</v>
      </c>
      <c r="F23" s="67">
        <v>94.414701603115404</v>
      </c>
      <c r="G23" s="66">
        <v>2199082.1198</v>
      </c>
      <c r="H23" s="67">
        <v>-1.9773712226787701</v>
      </c>
      <c r="I23" s="66">
        <v>144478.3175</v>
      </c>
      <c r="J23" s="67">
        <v>6.7024700621294304</v>
      </c>
      <c r="K23" s="66">
        <v>287885.90240000002</v>
      </c>
      <c r="L23" s="67">
        <v>13.091184717839599</v>
      </c>
      <c r="M23" s="67">
        <v>-0.49814035249542699</v>
      </c>
      <c r="N23" s="66">
        <v>69529420.415099993</v>
      </c>
      <c r="O23" s="66">
        <v>426916978.05620003</v>
      </c>
      <c r="P23" s="66">
        <v>75610</v>
      </c>
      <c r="Q23" s="66">
        <v>83461</v>
      </c>
      <c r="R23" s="67">
        <v>-9.4067887995590702</v>
      </c>
      <c r="S23" s="66">
        <v>28.509431329189301</v>
      </c>
      <c r="T23" s="66">
        <v>28.880526628005899</v>
      </c>
      <c r="U23" s="68">
        <v>-1.30165801811935</v>
      </c>
      <c r="V23" s="35"/>
      <c r="W23" s="35"/>
    </row>
    <row r="24" spans="1:23" ht="12" thickBot="1" x14ac:dyDescent="0.2">
      <c r="A24" s="49"/>
      <c r="B24" s="51" t="s">
        <v>22</v>
      </c>
      <c r="C24" s="52"/>
      <c r="D24" s="66">
        <v>198994.47839999999</v>
      </c>
      <c r="E24" s="66">
        <v>192268</v>
      </c>
      <c r="F24" s="67">
        <v>103.498490856513</v>
      </c>
      <c r="G24" s="66">
        <v>184480.7316</v>
      </c>
      <c r="H24" s="67">
        <v>7.8673510637790702</v>
      </c>
      <c r="I24" s="66">
        <v>37194.658799999997</v>
      </c>
      <c r="J24" s="67">
        <v>18.6913019391597</v>
      </c>
      <c r="K24" s="66">
        <v>31488.0308</v>
      </c>
      <c r="L24" s="67">
        <v>17.068465918854798</v>
      </c>
      <c r="M24" s="67">
        <v>0.181231657077774</v>
      </c>
      <c r="N24" s="66">
        <v>6758653.2949000001</v>
      </c>
      <c r="O24" s="66">
        <v>48654815.152999997</v>
      </c>
      <c r="P24" s="66">
        <v>23000</v>
      </c>
      <c r="Q24" s="66">
        <v>24404</v>
      </c>
      <c r="R24" s="67">
        <v>-5.7531552204556604</v>
      </c>
      <c r="S24" s="66">
        <v>8.6519338434782593</v>
      </c>
      <c r="T24" s="66">
        <v>8.4993953737092305</v>
      </c>
      <c r="U24" s="68">
        <v>1.7630563585968</v>
      </c>
      <c r="V24" s="35"/>
      <c r="W24" s="35"/>
    </row>
    <row r="25" spans="1:23" ht="12" thickBot="1" x14ac:dyDescent="0.2">
      <c r="A25" s="49"/>
      <c r="B25" s="51" t="s">
        <v>23</v>
      </c>
      <c r="C25" s="52"/>
      <c r="D25" s="66">
        <v>167025.4901</v>
      </c>
      <c r="E25" s="66">
        <v>152793</v>
      </c>
      <c r="F25" s="67">
        <v>109.314883600689</v>
      </c>
      <c r="G25" s="66">
        <v>142765.07519999999</v>
      </c>
      <c r="H25" s="67">
        <v>16.9932421259286</v>
      </c>
      <c r="I25" s="66">
        <v>15019.380999999999</v>
      </c>
      <c r="J25" s="67">
        <v>8.9922687794585894</v>
      </c>
      <c r="K25" s="66">
        <v>16992.3783</v>
      </c>
      <c r="L25" s="67">
        <v>11.902335551041</v>
      </c>
      <c r="M25" s="67">
        <v>-0.11611072124023999</v>
      </c>
      <c r="N25" s="66">
        <v>5889108.1019000001</v>
      </c>
      <c r="O25" s="66">
        <v>49151426.425499998</v>
      </c>
      <c r="P25" s="66">
        <v>14560</v>
      </c>
      <c r="Q25" s="66">
        <v>15790</v>
      </c>
      <c r="R25" s="67">
        <v>-7.78974034198861</v>
      </c>
      <c r="S25" s="66">
        <v>11.4715309134615</v>
      </c>
      <c r="T25" s="66">
        <v>11.286425288157099</v>
      </c>
      <c r="U25" s="68">
        <v>1.6136087388934299</v>
      </c>
      <c r="V25" s="35"/>
      <c r="W25" s="35"/>
    </row>
    <row r="26" spans="1:23" ht="12" thickBot="1" x14ac:dyDescent="0.2">
      <c r="A26" s="49"/>
      <c r="B26" s="51" t="s">
        <v>24</v>
      </c>
      <c r="C26" s="52"/>
      <c r="D26" s="66">
        <v>499823.62319999997</v>
      </c>
      <c r="E26" s="66">
        <v>478034</v>
      </c>
      <c r="F26" s="67">
        <v>104.558174355799</v>
      </c>
      <c r="G26" s="66">
        <v>418260.04100000003</v>
      </c>
      <c r="H26" s="67">
        <v>19.500687181350902</v>
      </c>
      <c r="I26" s="66">
        <v>99502.963699999993</v>
      </c>
      <c r="J26" s="67">
        <v>19.907615222937299</v>
      </c>
      <c r="K26" s="66">
        <v>92363.723199999993</v>
      </c>
      <c r="L26" s="67">
        <v>22.082846589688899</v>
      </c>
      <c r="M26" s="67">
        <v>7.7294854003892993E-2</v>
      </c>
      <c r="N26" s="66">
        <v>14865524.009299999</v>
      </c>
      <c r="O26" s="66">
        <v>100068367.81290001</v>
      </c>
      <c r="P26" s="66">
        <v>35553</v>
      </c>
      <c r="Q26" s="66">
        <v>39517</v>
      </c>
      <c r="R26" s="67">
        <v>-10.0311258445732</v>
      </c>
      <c r="S26" s="66">
        <v>14.058549860771199</v>
      </c>
      <c r="T26" s="66">
        <v>13.7951554470228</v>
      </c>
      <c r="U26" s="68">
        <v>1.87355322104321</v>
      </c>
      <c r="V26" s="35"/>
      <c r="W26" s="35"/>
    </row>
    <row r="27" spans="1:23" ht="12" thickBot="1" x14ac:dyDescent="0.2">
      <c r="A27" s="49"/>
      <c r="B27" s="51" t="s">
        <v>25</v>
      </c>
      <c r="C27" s="52"/>
      <c r="D27" s="66">
        <v>188914.40710000001</v>
      </c>
      <c r="E27" s="66">
        <v>188575</v>
      </c>
      <c r="F27" s="67">
        <v>100.179985204826</v>
      </c>
      <c r="G27" s="66">
        <v>181206.7113</v>
      </c>
      <c r="H27" s="67">
        <v>4.2535377109953503</v>
      </c>
      <c r="I27" s="66">
        <v>59867.193299999999</v>
      </c>
      <c r="J27" s="67">
        <v>31.690115232084899</v>
      </c>
      <c r="K27" s="66">
        <v>51132.633099999999</v>
      </c>
      <c r="L27" s="67">
        <v>28.217847304422701</v>
      </c>
      <c r="M27" s="67">
        <v>0.17082163914613699</v>
      </c>
      <c r="N27" s="66">
        <v>7009330.5328000002</v>
      </c>
      <c r="O27" s="66">
        <v>42333313.3543</v>
      </c>
      <c r="P27" s="66">
        <v>27675</v>
      </c>
      <c r="Q27" s="66">
        <v>31005</v>
      </c>
      <c r="R27" s="67">
        <v>-10.7402031930334</v>
      </c>
      <c r="S27" s="66">
        <v>6.8261755049683801</v>
      </c>
      <c r="T27" s="66">
        <v>7.0547914175133002</v>
      </c>
      <c r="U27" s="68">
        <v>-3.3491068663342101</v>
      </c>
      <c r="V27" s="35"/>
      <c r="W27" s="35"/>
    </row>
    <row r="28" spans="1:23" ht="12" thickBot="1" x14ac:dyDescent="0.2">
      <c r="A28" s="49"/>
      <c r="B28" s="51" t="s">
        <v>26</v>
      </c>
      <c r="C28" s="52"/>
      <c r="D28" s="66">
        <v>722640.69010000001</v>
      </c>
      <c r="E28" s="66">
        <v>741155</v>
      </c>
      <c r="F28" s="67">
        <v>97.501965189467796</v>
      </c>
      <c r="G28" s="66">
        <v>643746.74309999996</v>
      </c>
      <c r="H28" s="67">
        <v>12.255432411212199</v>
      </c>
      <c r="I28" s="66">
        <v>28060.2945</v>
      </c>
      <c r="J28" s="67">
        <v>3.88302165715537</v>
      </c>
      <c r="K28" s="66">
        <v>32602.4421</v>
      </c>
      <c r="L28" s="67">
        <v>5.0644826477880196</v>
      </c>
      <c r="M28" s="67">
        <v>-0.139319244431692</v>
      </c>
      <c r="N28" s="66">
        <v>23561840.154300001</v>
      </c>
      <c r="O28" s="66">
        <v>143857111.99200001</v>
      </c>
      <c r="P28" s="66">
        <v>41614</v>
      </c>
      <c r="Q28" s="66">
        <v>44522</v>
      </c>
      <c r="R28" s="67">
        <v>-6.5316023538924597</v>
      </c>
      <c r="S28" s="66">
        <v>17.3653263348873</v>
      </c>
      <c r="T28" s="66">
        <v>16.9623469004088</v>
      </c>
      <c r="U28" s="68">
        <v>2.32059810859363</v>
      </c>
      <c r="V28" s="35"/>
      <c r="W28" s="35"/>
    </row>
    <row r="29" spans="1:23" ht="12" thickBot="1" x14ac:dyDescent="0.2">
      <c r="A29" s="49"/>
      <c r="B29" s="51" t="s">
        <v>27</v>
      </c>
      <c r="C29" s="52"/>
      <c r="D29" s="66">
        <v>538019.15460000001</v>
      </c>
      <c r="E29" s="66">
        <v>559497</v>
      </c>
      <c r="F29" s="67">
        <v>96.161222419423197</v>
      </c>
      <c r="G29" s="66">
        <v>535220.66280000005</v>
      </c>
      <c r="H29" s="67">
        <v>0.52286692097418497</v>
      </c>
      <c r="I29" s="66">
        <v>87612.110100000005</v>
      </c>
      <c r="J29" s="67">
        <v>16.284199057027401</v>
      </c>
      <c r="K29" s="66">
        <v>85809.099100000007</v>
      </c>
      <c r="L29" s="67">
        <v>16.032471289709001</v>
      </c>
      <c r="M29" s="67">
        <v>2.1011885906165002E-2</v>
      </c>
      <c r="N29" s="66">
        <v>19615882.313099999</v>
      </c>
      <c r="O29" s="66">
        <v>105563529.998</v>
      </c>
      <c r="P29" s="66">
        <v>97401</v>
      </c>
      <c r="Q29" s="66">
        <v>105205</v>
      </c>
      <c r="R29" s="67">
        <v>-7.4178983888598502</v>
      </c>
      <c r="S29" s="66">
        <v>5.52375391012413</v>
      </c>
      <c r="T29" s="66">
        <v>5.6136254579155</v>
      </c>
      <c r="U29" s="68">
        <v>-1.6270012975533401</v>
      </c>
      <c r="V29" s="35"/>
      <c r="W29" s="35"/>
    </row>
    <row r="30" spans="1:23" ht="12" thickBot="1" x14ac:dyDescent="0.2">
      <c r="A30" s="49"/>
      <c r="B30" s="51" t="s">
        <v>28</v>
      </c>
      <c r="C30" s="52"/>
      <c r="D30" s="66">
        <v>959625.19259999995</v>
      </c>
      <c r="E30" s="66">
        <v>1229944</v>
      </c>
      <c r="F30" s="67">
        <v>78.021860556253003</v>
      </c>
      <c r="G30" s="66">
        <v>1121547.615</v>
      </c>
      <c r="H30" s="67">
        <v>-14.437409543240801</v>
      </c>
      <c r="I30" s="66">
        <v>118878.44620000001</v>
      </c>
      <c r="J30" s="67">
        <v>12.388008059470801</v>
      </c>
      <c r="K30" s="66">
        <v>158670.48699999999</v>
      </c>
      <c r="L30" s="67">
        <v>14.1474588218887</v>
      </c>
      <c r="M30" s="67">
        <v>-0.25078413479628398</v>
      </c>
      <c r="N30" s="66">
        <v>35465865.125</v>
      </c>
      <c r="O30" s="66">
        <v>183613179.5528</v>
      </c>
      <c r="P30" s="66">
        <v>55331</v>
      </c>
      <c r="Q30" s="66">
        <v>64783</v>
      </c>
      <c r="R30" s="67">
        <v>-14.5902474414584</v>
      </c>
      <c r="S30" s="66">
        <v>17.343355308958799</v>
      </c>
      <c r="T30" s="66">
        <v>17.2377461556272</v>
      </c>
      <c r="U30" s="68">
        <v>0.60893149826095505</v>
      </c>
      <c r="V30" s="35"/>
      <c r="W30" s="35"/>
    </row>
    <row r="31" spans="1:23" ht="12" thickBot="1" x14ac:dyDescent="0.2">
      <c r="A31" s="49"/>
      <c r="B31" s="51" t="s">
        <v>29</v>
      </c>
      <c r="C31" s="52"/>
      <c r="D31" s="66">
        <v>913853.76679999998</v>
      </c>
      <c r="E31" s="66">
        <v>676981</v>
      </c>
      <c r="F31" s="67">
        <v>134.98957382851199</v>
      </c>
      <c r="G31" s="66">
        <v>687129.86950000003</v>
      </c>
      <c r="H31" s="67">
        <v>32.995785420444399</v>
      </c>
      <c r="I31" s="66">
        <v>10582.787899999999</v>
      </c>
      <c r="J31" s="67">
        <v>1.15803953372729</v>
      </c>
      <c r="K31" s="66">
        <v>13352.057000000001</v>
      </c>
      <c r="L31" s="67">
        <v>1.9431635259453699</v>
      </c>
      <c r="M31" s="67">
        <v>-0.207403930345714</v>
      </c>
      <c r="N31" s="66">
        <v>29710359.650899999</v>
      </c>
      <c r="O31" s="66">
        <v>166524344.73649999</v>
      </c>
      <c r="P31" s="66">
        <v>39143</v>
      </c>
      <c r="Q31" s="66">
        <v>46074</v>
      </c>
      <c r="R31" s="67">
        <v>-15.0431913877675</v>
      </c>
      <c r="S31" s="66">
        <v>23.346543872467599</v>
      </c>
      <c r="T31" s="66">
        <v>24.196264787081699</v>
      </c>
      <c r="U31" s="68">
        <v>-3.63960044474122</v>
      </c>
      <c r="V31" s="35"/>
      <c r="W31" s="35"/>
    </row>
    <row r="32" spans="1:23" ht="12" thickBot="1" x14ac:dyDescent="0.2">
      <c r="A32" s="49"/>
      <c r="B32" s="51" t="s">
        <v>30</v>
      </c>
      <c r="C32" s="52"/>
      <c r="D32" s="66">
        <v>140102.24960000001</v>
      </c>
      <c r="E32" s="66">
        <v>116804</v>
      </c>
      <c r="F32" s="67">
        <v>119.946448409301</v>
      </c>
      <c r="G32" s="66">
        <v>111649.62360000001</v>
      </c>
      <c r="H32" s="67">
        <v>25.483853041847599</v>
      </c>
      <c r="I32" s="66">
        <v>42352.820200000002</v>
      </c>
      <c r="J32" s="67">
        <v>30.229935865355301</v>
      </c>
      <c r="K32" s="66">
        <v>30015.016</v>
      </c>
      <c r="L32" s="67">
        <v>26.8832218436606</v>
      </c>
      <c r="M32" s="67">
        <v>0.41105439357420298</v>
      </c>
      <c r="N32" s="66">
        <v>3949740.2799</v>
      </c>
      <c r="O32" s="66">
        <v>24213457.068399999</v>
      </c>
      <c r="P32" s="66">
        <v>24658</v>
      </c>
      <c r="Q32" s="66">
        <v>27376</v>
      </c>
      <c r="R32" s="67">
        <v>-9.9284044418468707</v>
      </c>
      <c r="S32" s="66">
        <v>5.6818172438965</v>
      </c>
      <c r="T32" s="66">
        <v>5.3374933737580399</v>
      </c>
      <c r="U32" s="68">
        <v>6.0601011148034702</v>
      </c>
      <c r="V32" s="35"/>
      <c r="W32" s="35"/>
    </row>
    <row r="33" spans="1:23" ht="12" thickBot="1" x14ac:dyDescent="0.2">
      <c r="A33" s="49"/>
      <c r="B33" s="51" t="s">
        <v>31</v>
      </c>
      <c r="C33" s="52"/>
      <c r="D33" s="69"/>
      <c r="E33" s="69"/>
      <c r="F33" s="69"/>
      <c r="G33" s="66">
        <v>122.5645</v>
      </c>
      <c r="H33" s="69"/>
      <c r="I33" s="69"/>
      <c r="J33" s="69"/>
      <c r="K33" s="66">
        <v>25.093599999999999</v>
      </c>
      <c r="L33" s="67">
        <v>20.473791350676599</v>
      </c>
      <c r="M33" s="69"/>
      <c r="N33" s="66">
        <v>95.412899999999993</v>
      </c>
      <c r="O33" s="66">
        <v>4794.3296</v>
      </c>
      <c r="P33" s="69"/>
      <c r="Q33" s="69"/>
      <c r="R33" s="69"/>
      <c r="S33" s="69"/>
      <c r="T33" s="69"/>
      <c r="U33" s="70"/>
      <c r="V33" s="35"/>
      <c r="W33" s="35"/>
    </row>
    <row r="34" spans="1:23" ht="12" thickBot="1" x14ac:dyDescent="0.2">
      <c r="A34" s="49"/>
      <c r="B34" s="51" t="s">
        <v>36</v>
      </c>
      <c r="C34" s="52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6">
        <v>-3</v>
      </c>
      <c r="O34" s="66">
        <v>1</v>
      </c>
      <c r="P34" s="69"/>
      <c r="Q34" s="69"/>
      <c r="R34" s="69"/>
      <c r="S34" s="69"/>
      <c r="T34" s="69"/>
      <c r="U34" s="70"/>
      <c r="V34" s="35"/>
      <c r="W34" s="35"/>
    </row>
    <row r="35" spans="1:23" ht="12" thickBot="1" x14ac:dyDescent="0.2">
      <c r="A35" s="49"/>
      <c r="B35" s="51" t="s">
        <v>32</v>
      </c>
      <c r="C35" s="52"/>
      <c r="D35" s="66">
        <v>93985.426000000007</v>
      </c>
      <c r="E35" s="66">
        <v>108776</v>
      </c>
      <c r="F35" s="67">
        <v>86.402723027138407</v>
      </c>
      <c r="G35" s="66">
        <v>39113.143499999998</v>
      </c>
      <c r="H35" s="67">
        <v>140.29115941550401</v>
      </c>
      <c r="I35" s="66">
        <v>13471.2361</v>
      </c>
      <c r="J35" s="67">
        <v>14.3333245092702</v>
      </c>
      <c r="K35" s="66">
        <v>6479.4579000000003</v>
      </c>
      <c r="L35" s="67">
        <v>16.565934926708199</v>
      </c>
      <c r="M35" s="67">
        <v>1.0790683893478199</v>
      </c>
      <c r="N35" s="66">
        <v>3396091.0233</v>
      </c>
      <c r="O35" s="66">
        <v>26642421.065000001</v>
      </c>
      <c r="P35" s="66">
        <v>7161</v>
      </c>
      <c r="Q35" s="66">
        <v>8174</v>
      </c>
      <c r="R35" s="67">
        <v>-12.392953266454599</v>
      </c>
      <c r="S35" s="66">
        <v>13.124623097332799</v>
      </c>
      <c r="T35" s="66">
        <v>12.6047150110105</v>
      </c>
      <c r="U35" s="68">
        <v>3.9613182219907901</v>
      </c>
      <c r="V35" s="35"/>
      <c r="W35" s="35"/>
    </row>
    <row r="36" spans="1:23" ht="12" customHeight="1" thickBot="1" x14ac:dyDescent="0.2">
      <c r="A36" s="49"/>
      <c r="B36" s="51" t="s">
        <v>37</v>
      </c>
      <c r="C36" s="52"/>
      <c r="D36" s="69"/>
      <c r="E36" s="66">
        <v>366832</v>
      </c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70"/>
      <c r="V36" s="35"/>
      <c r="W36" s="35"/>
    </row>
    <row r="37" spans="1:23" ht="12" thickBot="1" x14ac:dyDescent="0.2">
      <c r="A37" s="49"/>
      <c r="B37" s="51" t="s">
        <v>38</v>
      </c>
      <c r="C37" s="52"/>
      <c r="D37" s="69"/>
      <c r="E37" s="66">
        <v>833466</v>
      </c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70"/>
      <c r="V37" s="35"/>
      <c r="W37" s="35"/>
    </row>
    <row r="38" spans="1:23" ht="12" thickBot="1" x14ac:dyDescent="0.2">
      <c r="A38" s="49"/>
      <c r="B38" s="51" t="s">
        <v>39</v>
      </c>
      <c r="C38" s="52"/>
      <c r="D38" s="69"/>
      <c r="E38" s="66">
        <v>289497</v>
      </c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70"/>
      <c r="V38" s="35"/>
      <c r="W38" s="35"/>
    </row>
    <row r="39" spans="1:23" ht="12" customHeight="1" thickBot="1" x14ac:dyDescent="0.2">
      <c r="A39" s="49"/>
      <c r="B39" s="51" t="s">
        <v>33</v>
      </c>
      <c r="C39" s="52"/>
      <c r="D39" s="66">
        <v>169213.6746</v>
      </c>
      <c r="E39" s="66">
        <v>254957</v>
      </c>
      <c r="F39" s="67">
        <v>66.3694954835521</v>
      </c>
      <c r="G39" s="66">
        <v>242456.41</v>
      </c>
      <c r="H39" s="67">
        <v>-30.2086199329603</v>
      </c>
      <c r="I39" s="66">
        <v>8292.2556999999997</v>
      </c>
      <c r="J39" s="67">
        <v>4.9004642914361698</v>
      </c>
      <c r="K39" s="66">
        <v>10467.349099999999</v>
      </c>
      <c r="L39" s="67">
        <v>4.3172086479379903</v>
      </c>
      <c r="M39" s="67">
        <v>-0.20779792278065901</v>
      </c>
      <c r="N39" s="66">
        <v>6863526.3712999998</v>
      </c>
      <c r="O39" s="66">
        <v>44548323.834799998</v>
      </c>
      <c r="P39" s="66">
        <v>304</v>
      </c>
      <c r="Q39" s="66">
        <v>346</v>
      </c>
      <c r="R39" s="67">
        <v>-12.1387283236994</v>
      </c>
      <c r="S39" s="66">
        <v>556.62392960526302</v>
      </c>
      <c r="T39" s="66">
        <v>496.85539566474</v>
      </c>
      <c r="U39" s="68">
        <v>10.7376867507132</v>
      </c>
      <c r="V39" s="35"/>
      <c r="W39" s="35"/>
    </row>
    <row r="40" spans="1:23" ht="12" thickBot="1" x14ac:dyDescent="0.2">
      <c r="A40" s="49"/>
      <c r="B40" s="51" t="s">
        <v>34</v>
      </c>
      <c r="C40" s="52"/>
      <c r="D40" s="66">
        <v>353790.9497</v>
      </c>
      <c r="E40" s="66">
        <v>598249</v>
      </c>
      <c r="F40" s="67">
        <v>59.137741926856499</v>
      </c>
      <c r="G40" s="66">
        <v>571369.74230000004</v>
      </c>
      <c r="H40" s="67">
        <v>-38.080209099655001</v>
      </c>
      <c r="I40" s="66">
        <v>19822.0965</v>
      </c>
      <c r="J40" s="67">
        <v>5.6027709348722201</v>
      </c>
      <c r="K40" s="66">
        <v>43008.385699999999</v>
      </c>
      <c r="L40" s="67">
        <v>7.5272424344476896</v>
      </c>
      <c r="M40" s="67">
        <v>-0.53911089250671396</v>
      </c>
      <c r="N40" s="66">
        <v>10865460.4189</v>
      </c>
      <c r="O40" s="66">
        <v>83393660.409299999</v>
      </c>
      <c r="P40" s="66">
        <v>1766</v>
      </c>
      <c r="Q40" s="66">
        <v>1860</v>
      </c>
      <c r="R40" s="67">
        <v>-5.0537634408602203</v>
      </c>
      <c r="S40" s="66">
        <v>200.33462610418999</v>
      </c>
      <c r="T40" s="66">
        <v>189.83453064516101</v>
      </c>
      <c r="U40" s="68">
        <v>5.2412783866769299</v>
      </c>
      <c r="V40" s="35"/>
      <c r="W40" s="35"/>
    </row>
    <row r="41" spans="1:23" ht="12" thickBot="1" x14ac:dyDescent="0.2">
      <c r="A41" s="49"/>
      <c r="B41" s="51" t="s">
        <v>40</v>
      </c>
      <c r="C41" s="52"/>
      <c r="D41" s="69"/>
      <c r="E41" s="66">
        <v>88923</v>
      </c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70"/>
      <c r="V41" s="35"/>
      <c r="W41" s="35"/>
    </row>
    <row r="42" spans="1:23" ht="12" thickBot="1" x14ac:dyDescent="0.2">
      <c r="A42" s="49"/>
      <c r="B42" s="51" t="s">
        <v>41</v>
      </c>
      <c r="C42" s="52"/>
      <c r="D42" s="69"/>
      <c r="E42" s="66">
        <v>49698</v>
      </c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70"/>
      <c r="V42" s="35"/>
      <c r="W42" s="35"/>
    </row>
    <row r="43" spans="1:23" ht="12" thickBot="1" x14ac:dyDescent="0.2">
      <c r="A43" s="50"/>
      <c r="B43" s="51" t="s">
        <v>35</v>
      </c>
      <c r="C43" s="52"/>
      <c r="D43" s="71">
        <v>22848.412100000001</v>
      </c>
      <c r="E43" s="72"/>
      <c r="F43" s="72"/>
      <c r="G43" s="71">
        <v>29181.361400000002</v>
      </c>
      <c r="H43" s="73">
        <v>-21.7020351216376</v>
      </c>
      <c r="I43" s="71">
        <v>3368.9342999999999</v>
      </c>
      <c r="J43" s="73">
        <v>14.744719612265801</v>
      </c>
      <c r="K43" s="71">
        <v>1688.5534</v>
      </c>
      <c r="L43" s="73">
        <v>5.7864106367566501</v>
      </c>
      <c r="M43" s="73">
        <v>0.995160058307899</v>
      </c>
      <c r="N43" s="71">
        <v>790758.89729999995</v>
      </c>
      <c r="O43" s="71">
        <v>6022664.3013000004</v>
      </c>
      <c r="P43" s="71">
        <v>36</v>
      </c>
      <c r="Q43" s="71">
        <v>39</v>
      </c>
      <c r="R43" s="73">
        <v>-7.6923076923076898</v>
      </c>
      <c r="S43" s="71">
        <v>634.67811388888902</v>
      </c>
      <c r="T43" s="71">
        <v>2824.7969692307702</v>
      </c>
      <c r="U43" s="74">
        <v>-345.07552843161301</v>
      </c>
      <c r="V43" s="35"/>
      <c r="W43" s="35"/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3:C23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43:C43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30:C30"/>
    <mergeCell ref="B25:C25"/>
    <mergeCell ref="B26:C26"/>
    <mergeCell ref="B27:C27"/>
    <mergeCell ref="B28:C28"/>
    <mergeCell ref="B29:C29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16" workbookViewId="0">
      <selection activeCell="E38" sqref="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41870</v>
      </c>
      <c r="D2" s="32">
        <v>457217.46139658103</v>
      </c>
      <c r="E2" s="32">
        <v>347280.20297521399</v>
      </c>
      <c r="F2" s="32">
        <v>109937.25842136799</v>
      </c>
      <c r="G2" s="32">
        <v>347280.20297521399</v>
      </c>
      <c r="H2" s="32">
        <v>0.240448512367751</v>
      </c>
    </row>
    <row r="3" spans="1:8" ht="14.25" x14ac:dyDescent="0.2">
      <c r="A3" s="32">
        <v>2</v>
      </c>
      <c r="B3" s="33">
        <v>13</v>
      </c>
      <c r="C3" s="32">
        <v>6734.2719999999999</v>
      </c>
      <c r="D3" s="32">
        <v>59667.642556334598</v>
      </c>
      <c r="E3" s="32">
        <v>46594.315950200398</v>
      </c>
      <c r="F3" s="32">
        <v>13073.3266061342</v>
      </c>
      <c r="G3" s="32">
        <v>46594.315950200398</v>
      </c>
      <c r="H3" s="32">
        <v>0.219102448932705</v>
      </c>
    </row>
    <row r="4" spans="1:8" ht="14.25" x14ac:dyDescent="0.2">
      <c r="A4" s="32">
        <v>3</v>
      </c>
      <c r="B4" s="33">
        <v>14</v>
      </c>
      <c r="C4" s="32">
        <v>87099</v>
      </c>
      <c r="D4" s="32">
        <v>124788.77300598301</v>
      </c>
      <c r="E4" s="32">
        <v>95976.323434188002</v>
      </c>
      <c r="F4" s="32">
        <v>28812.449571794899</v>
      </c>
      <c r="G4" s="32">
        <v>95976.323434188002</v>
      </c>
      <c r="H4" s="32">
        <v>0.230889757770224</v>
      </c>
    </row>
    <row r="5" spans="1:8" ht="14.25" x14ac:dyDescent="0.2">
      <c r="A5" s="32">
        <v>4</v>
      </c>
      <c r="B5" s="33">
        <v>15</v>
      </c>
      <c r="C5" s="32">
        <v>3985</v>
      </c>
      <c r="D5" s="32">
        <v>67168.952549572597</v>
      </c>
      <c r="E5" s="32">
        <v>54188.059678632497</v>
      </c>
      <c r="F5" s="32">
        <v>12980.892870940201</v>
      </c>
      <c r="G5" s="32">
        <v>54188.059678632497</v>
      </c>
      <c r="H5" s="32">
        <v>0.19325733658508201</v>
      </c>
    </row>
    <row r="6" spans="1:8" ht="14.25" x14ac:dyDescent="0.2">
      <c r="A6" s="32">
        <v>5</v>
      </c>
      <c r="B6" s="33">
        <v>16</v>
      </c>
      <c r="C6" s="32">
        <v>2592</v>
      </c>
      <c r="D6" s="32">
        <v>149937.17787606799</v>
      </c>
      <c r="E6" s="32">
        <v>110835.99927265001</v>
      </c>
      <c r="F6" s="32">
        <v>39101.178603418797</v>
      </c>
      <c r="G6" s="32">
        <v>110835.99927265001</v>
      </c>
      <c r="H6" s="32">
        <v>0.260783743947336</v>
      </c>
    </row>
    <row r="7" spans="1:8" ht="14.25" x14ac:dyDescent="0.2">
      <c r="A7" s="32">
        <v>6</v>
      </c>
      <c r="B7" s="33">
        <v>17</v>
      </c>
      <c r="C7" s="32">
        <v>16490</v>
      </c>
      <c r="D7" s="32">
        <v>239482.78596581201</v>
      </c>
      <c r="E7" s="32">
        <v>176563.786360684</v>
      </c>
      <c r="F7" s="32">
        <v>62918.9996051282</v>
      </c>
      <c r="G7" s="32">
        <v>176563.786360684</v>
      </c>
      <c r="H7" s="32">
        <v>0.26272869405365301</v>
      </c>
    </row>
    <row r="8" spans="1:8" ht="14.25" x14ac:dyDescent="0.2">
      <c r="A8" s="32">
        <v>7</v>
      </c>
      <c r="B8" s="33">
        <v>18</v>
      </c>
      <c r="C8" s="32">
        <v>33500</v>
      </c>
      <c r="D8" s="32">
        <v>126127.078095726</v>
      </c>
      <c r="E8" s="32">
        <v>99980.199409401699</v>
      </c>
      <c r="F8" s="32">
        <v>26146.878686324799</v>
      </c>
      <c r="G8" s="32">
        <v>99980.199409401699</v>
      </c>
      <c r="H8" s="32">
        <v>0.20730583060427499</v>
      </c>
    </row>
    <row r="9" spans="1:8" ht="14.25" x14ac:dyDescent="0.2">
      <c r="A9" s="32">
        <v>8</v>
      </c>
      <c r="B9" s="33">
        <v>19</v>
      </c>
      <c r="C9" s="32">
        <v>15641</v>
      </c>
      <c r="D9" s="32">
        <v>97722.660442734996</v>
      </c>
      <c r="E9" s="32">
        <v>76013.467064957294</v>
      </c>
      <c r="F9" s="32">
        <v>21709.193377777799</v>
      </c>
      <c r="G9" s="32">
        <v>76013.467064957294</v>
      </c>
      <c r="H9" s="32">
        <v>0.222151067924509</v>
      </c>
    </row>
    <row r="10" spans="1:8" ht="14.25" x14ac:dyDescent="0.2">
      <c r="A10" s="32">
        <v>9</v>
      </c>
      <c r="B10" s="33">
        <v>21</v>
      </c>
      <c r="C10" s="32">
        <v>156461</v>
      </c>
      <c r="D10" s="32">
        <v>690469.97010000004</v>
      </c>
      <c r="E10" s="32">
        <v>683224.9669</v>
      </c>
      <c r="F10" s="32">
        <v>7245.0032000000001</v>
      </c>
      <c r="G10" s="32">
        <v>683224.9669</v>
      </c>
      <c r="H10" s="32">
        <v>1.0492857783446699E-2</v>
      </c>
    </row>
    <row r="11" spans="1:8" ht="14.25" x14ac:dyDescent="0.2">
      <c r="A11" s="32">
        <v>10</v>
      </c>
      <c r="B11" s="33">
        <v>22</v>
      </c>
      <c r="C11" s="32">
        <v>29578</v>
      </c>
      <c r="D11" s="32">
        <v>509059.44495812</v>
      </c>
      <c r="E11" s="32">
        <v>474466.52972991503</v>
      </c>
      <c r="F11" s="32">
        <v>34592.9152282051</v>
      </c>
      <c r="G11" s="32">
        <v>474466.52972991503</v>
      </c>
      <c r="H11" s="32">
        <v>6.7954569099589301E-2</v>
      </c>
    </row>
    <row r="12" spans="1:8" ht="14.25" x14ac:dyDescent="0.2">
      <c r="A12" s="32">
        <v>11</v>
      </c>
      <c r="B12" s="33">
        <v>23</v>
      </c>
      <c r="C12" s="32">
        <v>162560.69099999999</v>
      </c>
      <c r="D12" s="32">
        <v>1240245.30147607</v>
      </c>
      <c r="E12" s="32">
        <v>1078331.3915700901</v>
      </c>
      <c r="F12" s="32">
        <v>161913.90990598299</v>
      </c>
      <c r="G12" s="32">
        <v>1078331.3915700901</v>
      </c>
      <c r="H12" s="32">
        <v>0.130549907920056</v>
      </c>
    </row>
    <row r="13" spans="1:8" ht="14.25" x14ac:dyDescent="0.2">
      <c r="A13" s="32">
        <v>12</v>
      </c>
      <c r="B13" s="33">
        <v>24</v>
      </c>
      <c r="C13" s="32">
        <v>13788.454</v>
      </c>
      <c r="D13" s="32">
        <v>430336.52300256398</v>
      </c>
      <c r="E13" s="32">
        <v>386476.43449914502</v>
      </c>
      <c r="F13" s="32">
        <v>43860.088503418803</v>
      </c>
      <c r="G13" s="32">
        <v>386476.43449914502</v>
      </c>
      <c r="H13" s="32">
        <v>0.10192044169850201</v>
      </c>
    </row>
    <row r="14" spans="1:8" ht="14.25" x14ac:dyDescent="0.2">
      <c r="A14" s="32">
        <v>13</v>
      </c>
      <c r="B14" s="33">
        <v>25</v>
      </c>
      <c r="C14" s="32">
        <v>62910</v>
      </c>
      <c r="D14" s="32">
        <v>769721.79689999996</v>
      </c>
      <c r="E14" s="32">
        <v>716476.28319999995</v>
      </c>
      <c r="F14" s="32">
        <v>53245.513700000003</v>
      </c>
      <c r="G14" s="32">
        <v>716476.28319999995</v>
      </c>
      <c r="H14" s="32">
        <v>6.9175010912309501E-2</v>
      </c>
    </row>
    <row r="15" spans="1:8" ht="14.25" x14ac:dyDescent="0.2">
      <c r="A15" s="32">
        <v>14</v>
      </c>
      <c r="B15" s="33">
        <v>26</v>
      </c>
      <c r="C15" s="32">
        <v>48266</v>
      </c>
      <c r="D15" s="32">
        <v>266309.86544184299</v>
      </c>
      <c r="E15" s="32">
        <v>238309.53683138199</v>
      </c>
      <c r="F15" s="32">
        <v>28000.328610460601</v>
      </c>
      <c r="G15" s="32">
        <v>238309.53683138199</v>
      </c>
      <c r="H15" s="32">
        <v>0.10514191265128101</v>
      </c>
    </row>
    <row r="16" spans="1:8" ht="14.25" x14ac:dyDescent="0.2">
      <c r="A16" s="32">
        <v>15</v>
      </c>
      <c r="B16" s="33">
        <v>27</v>
      </c>
      <c r="C16" s="32">
        <v>155494.989</v>
      </c>
      <c r="D16" s="32">
        <v>1308094.2219666699</v>
      </c>
      <c r="E16" s="32">
        <v>1148141.2418</v>
      </c>
      <c r="F16" s="32">
        <v>159952.980166667</v>
      </c>
      <c r="G16" s="32">
        <v>1148141.2418</v>
      </c>
      <c r="H16" s="32">
        <v>0.12227940272237001</v>
      </c>
    </row>
    <row r="17" spans="1:8" ht="14.25" x14ac:dyDescent="0.2">
      <c r="A17" s="32">
        <v>16</v>
      </c>
      <c r="B17" s="33">
        <v>29</v>
      </c>
      <c r="C17" s="32">
        <v>176425</v>
      </c>
      <c r="D17" s="32">
        <v>2155598.9375051302</v>
      </c>
      <c r="E17" s="32">
        <v>2011119.81427778</v>
      </c>
      <c r="F17" s="32">
        <v>144479.12322735001</v>
      </c>
      <c r="G17" s="32">
        <v>2011119.81427778</v>
      </c>
      <c r="H17" s="32">
        <v>6.7025048451067298E-2</v>
      </c>
    </row>
    <row r="18" spans="1:8" ht="14.25" x14ac:dyDescent="0.2">
      <c r="A18" s="32">
        <v>17</v>
      </c>
      <c r="B18" s="33">
        <v>31</v>
      </c>
      <c r="C18" s="32">
        <v>34209.273000000001</v>
      </c>
      <c r="D18" s="32">
        <v>198994.47750717</v>
      </c>
      <c r="E18" s="32">
        <v>161799.812516715</v>
      </c>
      <c r="F18" s="32">
        <v>37194.664990455603</v>
      </c>
      <c r="G18" s="32">
        <v>161799.812516715</v>
      </c>
      <c r="H18" s="32">
        <v>0.18691305133890099</v>
      </c>
    </row>
    <row r="19" spans="1:8" ht="14.25" x14ac:dyDescent="0.2">
      <c r="A19" s="32">
        <v>18</v>
      </c>
      <c r="B19" s="33">
        <v>32</v>
      </c>
      <c r="C19" s="32">
        <v>10803.701999999999</v>
      </c>
      <c r="D19" s="32">
        <v>167025.49103778799</v>
      </c>
      <c r="E19" s="32">
        <v>152006.11331286599</v>
      </c>
      <c r="F19" s="32">
        <v>15019.377724922801</v>
      </c>
      <c r="G19" s="32">
        <v>152006.11331286599</v>
      </c>
      <c r="H19" s="32">
        <v>8.9922667681454294E-2</v>
      </c>
    </row>
    <row r="20" spans="1:8" ht="14.25" x14ac:dyDescent="0.2">
      <c r="A20" s="32">
        <v>19</v>
      </c>
      <c r="B20" s="33">
        <v>33</v>
      </c>
      <c r="C20" s="32">
        <v>44802.398000000001</v>
      </c>
      <c r="D20" s="32">
        <v>499823.58176661399</v>
      </c>
      <c r="E20" s="32">
        <v>400320.65243729501</v>
      </c>
      <c r="F20" s="32">
        <v>99502.929329318998</v>
      </c>
      <c r="G20" s="32">
        <v>400320.65243729501</v>
      </c>
      <c r="H20" s="32">
        <v>0.19907609996636899</v>
      </c>
    </row>
    <row r="21" spans="1:8" ht="14.25" x14ac:dyDescent="0.2">
      <c r="A21" s="32">
        <v>20</v>
      </c>
      <c r="B21" s="33">
        <v>34</v>
      </c>
      <c r="C21" s="32">
        <v>38622.731</v>
      </c>
      <c r="D21" s="32">
        <v>188914.371013025</v>
      </c>
      <c r="E21" s="32">
        <v>129047.22055272</v>
      </c>
      <c r="F21" s="32">
        <v>59867.150460304299</v>
      </c>
      <c r="G21" s="32">
        <v>129047.22055272</v>
      </c>
      <c r="H21" s="32">
        <v>0.31690098608843698</v>
      </c>
    </row>
    <row r="22" spans="1:8" ht="14.25" x14ac:dyDescent="0.2">
      <c r="A22" s="32">
        <v>21</v>
      </c>
      <c r="B22" s="33">
        <v>35</v>
      </c>
      <c r="C22" s="32">
        <v>32601.598000000002</v>
      </c>
      <c r="D22" s="32">
        <v>722640.69069292</v>
      </c>
      <c r="E22" s="32">
        <v>694580.38314513303</v>
      </c>
      <c r="F22" s="32">
        <v>28060.307547787601</v>
      </c>
      <c r="G22" s="32">
        <v>694580.38314513303</v>
      </c>
      <c r="H22" s="32">
        <v>3.8830234595399499E-2</v>
      </c>
    </row>
    <row r="23" spans="1:8" ht="14.25" x14ac:dyDescent="0.2">
      <c r="A23" s="32">
        <v>22</v>
      </c>
      <c r="B23" s="33">
        <v>36</v>
      </c>
      <c r="C23" s="32">
        <v>124167.808</v>
      </c>
      <c r="D23" s="32">
        <v>538019.15401150403</v>
      </c>
      <c r="E23" s="32">
        <v>450407.07259226998</v>
      </c>
      <c r="F23" s="32">
        <v>87612.081419234499</v>
      </c>
      <c r="G23" s="32">
        <v>450407.07259226998</v>
      </c>
      <c r="H23" s="32">
        <v>0.162841937440319</v>
      </c>
    </row>
    <row r="24" spans="1:8" ht="14.25" x14ac:dyDescent="0.2">
      <c r="A24" s="32">
        <v>23</v>
      </c>
      <c r="B24" s="33">
        <v>37</v>
      </c>
      <c r="C24" s="32">
        <v>88440.111000000004</v>
      </c>
      <c r="D24" s="32">
        <v>959625.18674070796</v>
      </c>
      <c r="E24" s="32">
        <v>840746.73254016798</v>
      </c>
      <c r="F24" s="32">
        <v>118878.45420054</v>
      </c>
      <c r="G24" s="32">
        <v>840746.73254016798</v>
      </c>
      <c r="H24" s="32">
        <v>0.123880089688247</v>
      </c>
    </row>
    <row r="25" spans="1:8" ht="14.25" x14ac:dyDescent="0.2">
      <c r="A25" s="32">
        <v>24</v>
      </c>
      <c r="B25" s="33">
        <v>38</v>
      </c>
      <c r="C25" s="32">
        <v>356251.49</v>
      </c>
      <c r="D25" s="32">
        <v>913853.86943008797</v>
      </c>
      <c r="E25" s="32">
        <v>903271.06400708004</v>
      </c>
      <c r="F25" s="32">
        <v>10582.8054230088</v>
      </c>
      <c r="G25" s="32">
        <v>903271.06400708004</v>
      </c>
      <c r="H25" s="32">
        <v>1.1580413211587801E-2</v>
      </c>
    </row>
    <row r="26" spans="1:8" ht="14.25" x14ac:dyDescent="0.2">
      <c r="A26" s="32">
        <v>25</v>
      </c>
      <c r="B26" s="33">
        <v>39</v>
      </c>
      <c r="C26" s="32">
        <v>77249.546000000002</v>
      </c>
      <c r="D26" s="32">
        <v>140102.24551844</v>
      </c>
      <c r="E26" s="32">
        <v>97749.420229004696</v>
      </c>
      <c r="F26" s="32">
        <v>42352.825289435597</v>
      </c>
      <c r="G26" s="32">
        <v>97749.420229004696</v>
      </c>
      <c r="H26" s="32">
        <v>0.30229940378693698</v>
      </c>
    </row>
    <row r="27" spans="1:8" ht="14.25" x14ac:dyDescent="0.2">
      <c r="A27" s="32"/>
      <c r="B27" s="33">
        <v>40</v>
      </c>
      <c r="C27" s="33">
        <v>0</v>
      </c>
      <c r="D27" s="33">
        <v>0</v>
      </c>
      <c r="E27" s="33">
        <v>0</v>
      </c>
      <c r="F27" s="33">
        <v>0</v>
      </c>
      <c r="G27" s="33">
        <v>0</v>
      </c>
      <c r="H27" s="33">
        <v>0</v>
      </c>
    </row>
    <row r="28" spans="1:8" ht="14.25" x14ac:dyDescent="0.2">
      <c r="A28" s="32">
        <v>26</v>
      </c>
      <c r="B28" s="33">
        <v>42</v>
      </c>
      <c r="C28" s="33">
        <v>5656.7669999999998</v>
      </c>
      <c r="D28" s="33">
        <v>93985.425600000002</v>
      </c>
      <c r="E28" s="33">
        <v>80514.188500000004</v>
      </c>
      <c r="F28" s="33">
        <v>13471.2371</v>
      </c>
      <c r="G28" s="33">
        <v>80514.188500000004</v>
      </c>
      <c r="H28" s="33">
        <v>0.14333325634267299</v>
      </c>
    </row>
    <row r="29" spans="1:8" ht="14.25" x14ac:dyDescent="0.2">
      <c r="A29" s="32">
        <v>27</v>
      </c>
      <c r="B29" s="33">
        <v>75</v>
      </c>
      <c r="C29" s="32">
        <v>316</v>
      </c>
      <c r="D29" s="32">
        <v>169213.67521367499</v>
      </c>
      <c r="E29" s="32">
        <v>160921.41880341899</v>
      </c>
      <c r="F29" s="32">
        <v>8292.2564102564102</v>
      </c>
      <c r="G29" s="32">
        <v>160921.41880341899</v>
      </c>
      <c r="H29" s="32">
        <v>4.9004646934033697E-2</v>
      </c>
    </row>
    <row r="30" spans="1:8" ht="14.25" x14ac:dyDescent="0.2">
      <c r="A30" s="32">
        <v>28</v>
      </c>
      <c r="B30" s="33">
        <v>76</v>
      </c>
      <c r="C30" s="32">
        <v>1930</v>
      </c>
      <c r="D30" s="32">
        <v>353790.94562222197</v>
      </c>
      <c r="E30" s="32">
        <v>333968.85341623903</v>
      </c>
      <c r="F30" s="32">
        <v>19822.092205982899</v>
      </c>
      <c r="G30" s="32">
        <v>333968.85341623903</v>
      </c>
      <c r="H30" s="32">
        <v>5.60276978573356E-2</v>
      </c>
    </row>
    <row r="31" spans="1:8" ht="14.25" x14ac:dyDescent="0.2">
      <c r="A31" s="32">
        <v>29</v>
      </c>
      <c r="B31" s="33">
        <v>99</v>
      </c>
      <c r="C31" s="32">
        <v>36</v>
      </c>
      <c r="D31" s="32">
        <v>22848.411996066901</v>
      </c>
      <c r="E31" s="32">
        <v>19479.478178655201</v>
      </c>
      <c r="F31" s="32">
        <v>3368.9338174116901</v>
      </c>
      <c r="G31" s="32">
        <v>19479.478178655201</v>
      </c>
      <c r="H31" s="32">
        <v>0.147447175672061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2"/>
      <c r="D43" s="32"/>
      <c r="E43" s="32"/>
      <c r="F43" s="32"/>
      <c r="G43" s="32"/>
      <c r="H43" s="32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2014-05-28T01:02:08Z</dcterms:modified>
</cp:coreProperties>
</file>