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<sst xmlns="http://schemas.openxmlformats.org/spreadsheetml/2006/main" count="114" uniqueCount="71">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</sst>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21204164.274999999</v>
      </c>
      <c r="F3" s="25">
        <f>RA!I7</f>
        <v>1903521.9920999999</v>
      </c>
      <c r="G3" s="16">
        <f>E3-F3</f>
        <v>19300642.282899998</v>
      </c>
      <c r="H3" s="27">
        <f>RA!J7</f>
        <v>8.9771139640918491</v>
      </c>
      <c r="I3" s="20">
        <f>SUM(I4:I39)</f>
        <v>21204164.540811036</v>
      </c>
      <c r="J3" s="21">
        <f>SUM(J4:J39)</f>
        <v>19300638.161068365</v>
      </c>
      <c r="K3" s="22">
        <f>E3-I3</f>
        <v>-0.26581103727221489</v>
      </c>
      <c r="L3" s="22">
        <f>G3-J3</f>
        <v>4.1218316331505775</v>
      </c>
    </row>
    <row r="4" spans="1:12" x14ac:dyDescent="0.15">
      <c r="A4" s="39">
        <f>RA!A8</f>
        <v>41789</v>
      </c>
      <c r="B4" s="12">
        <v>12</v>
      </c>
      <c r="C4" s="36" t="s">
        <v>6</v>
      </c>
      <c r="D4" s="36"/>
      <c r="E4" s="15">
        <f>VLOOKUP(C4,RA!B8:D39,3,0)</f>
        <v>569731.48629999999</v>
      </c>
      <c r="F4" s="25">
        <f>VLOOKUP(C4,RA!B8:I43,8,0)</f>
        <v>125455.345</v>
      </c>
      <c r="G4" s="16">
        <f t="shared" ref="G4:G39" si="0">E4-F4</f>
        <v>444276.14130000002</v>
      </c>
      <c r="H4" s="27">
        <f>RA!J8</f>
        <v>22.0200827963262</v>
      </c>
      <c r="I4" s="20">
        <f>VLOOKUP(B4,RMS!B:D,3,FALSE)</f>
        <v>569731.98522478598</v>
      </c>
      <c r="J4" s="21">
        <f>VLOOKUP(B4,RMS!B:E,4,FALSE)</f>
        <v>444276.14251111099</v>
      </c>
      <c r="K4" s="22">
        <f t="shared" ref="K4:K39" si="1">E4-I4</f>
        <v>-0.49892478599213064</v>
      </c>
      <c r="L4" s="22">
        <f t="shared" ref="L4:L39" si="2">G4-J4</f>
        <v>-1.2111109681427479E-3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100231.6099</v>
      </c>
      <c r="F5" s="25">
        <f>VLOOKUP(C5,RA!B9:I44,8,0)</f>
        <v>21173.077799999999</v>
      </c>
      <c r="G5" s="16">
        <f t="shared" si="0"/>
        <v>79058.532099999997</v>
      </c>
      <c r="H5" s="27">
        <f>RA!J9</f>
        <v>21.124152172277899</v>
      </c>
      <c r="I5" s="20">
        <f>VLOOKUP(B5,RMS!B:D,3,FALSE)</f>
        <v>100231.628235262</v>
      </c>
      <c r="J5" s="21">
        <f>VLOOKUP(B5,RMS!B:E,4,FALSE)</f>
        <v>79058.537050510597</v>
      </c>
      <c r="K5" s="22">
        <f t="shared" si="1"/>
        <v>-1.8335262007894926E-2</v>
      </c>
      <c r="L5" s="22">
        <f t="shared" si="2"/>
        <v>-4.9505105998832732E-3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292056.8334</v>
      </c>
      <c r="F6" s="25">
        <f>VLOOKUP(C6,RA!B10:I45,8,0)</f>
        <v>61350.576500000003</v>
      </c>
      <c r="G6" s="16">
        <f t="shared" si="0"/>
        <v>230706.25690000001</v>
      </c>
      <c r="H6" s="27">
        <f>RA!J10</f>
        <v>21.006382828226599</v>
      </c>
      <c r="I6" s="20">
        <f>VLOOKUP(B6,RMS!B:D,3,FALSE)</f>
        <v>292059.11284871801</v>
      </c>
      <c r="J6" s="21">
        <f>VLOOKUP(B6,RMS!B:E,4,FALSE)</f>
        <v>230706.25659658099</v>
      </c>
      <c r="K6" s="22">
        <f t="shared" si="1"/>
        <v>-2.2794487180071883</v>
      </c>
      <c r="L6" s="22">
        <f t="shared" si="2"/>
        <v>3.0341901583597064E-4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89810.111399999994</v>
      </c>
      <c r="F7" s="25">
        <f>VLOOKUP(C7,RA!B11:I46,8,0)</f>
        <v>14562.1109</v>
      </c>
      <c r="G7" s="16">
        <f t="shared" si="0"/>
        <v>75248.000499999995</v>
      </c>
      <c r="H7" s="27">
        <f>RA!J11</f>
        <v>16.214333411905798</v>
      </c>
      <c r="I7" s="20">
        <f>VLOOKUP(B7,RMS!B:D,3,FALSE)</f>
        <v>89810.106601709398</v>
      </c>
      <c r="J7" s="21">
        <f>VLOOKUP(B7,RMS!B:E,4,FALSE)</f>
        <v>75248.000488888894</v>
      </c>
      <c r="K7" s="22">
        <f t="shared" si="1"/>
        <v>4.7982905962271616E-3</v>
      </c>
      <c r="L7" s="22">
        <f t="shared" si="2"/>
        <v>1.1111100320704281E-5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288902.43810000003</v>
      </c>
      <c r="F8" s="25">
        <f>VLOOKUP(C8,RA!B12:I47,8,0)</f>
        <v>51333.369200000001</v>
      </c>
      <c r="G8" s="16">
        <f t="shared" si="0"/>
        <v>237569.06890000001</v>
      </c>
      <c r="H8" s="27">
        <f>RA!J12</f>
        <v>17.768409826375901</v>
      </c>
      <c r="I8" s="20">
        <f>VLOOKUP(B8,RMS!B:D,3,FALSE)</f>
        <v>288902.44722991501</v>
      </c>
      <c r="J8" s="21">
        <f>VLOOKUP(B8,RMS!B:E,4,FALSE)</f>
        <v>237569.069611966</v>
      </c>
      <c r="K8" s="22">
        <f t="shared" si="1"/>
        <v>-9.1299149789847434E-3</v>
      </c>
      <c r="L8" s="22">
        <f t="shared" si="2"/>
        <v>-7.1196598582901061E-4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316783.32650000002</v>
      </c>
      <c r="F9" s="25">
        <f>VLOOKUP(C9,RA!B13:I48,8,0)</f>
        <v>73808.0046</v>
      </c>
      <c r="G9" s="16">
        <f t="shared" si="0"/>
        <v>242975.32190000004</v>
      </c>
      <c r="H9" s="27">
        <f>RA!J13</f>
        <v>23.299207510531701</v>
      </c>
      <c r="I9" s="20">
        <f>VLOOKUP(B9,RMS!B:D,3,FALSE)</f>
        <v>316783.53103504301</v>
      </c>
      <c r="J9" s="21">
        <f>VLOOKUP(B9,RMS!B:E,4,FALSE)</f>
        <v>242975.321548718</v>
      </c>
      <c r="K9" s="22">
        <f t="shared" si="1"/>
        <v>-0.2045350429834798</v>
      </c>
      <c r="L9" s="22">
        <f t="shared" si="2"/>
        <v>3.5128204035572708E-4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197433.59030000001</v>
      </c>
      <c r="F10" s="25">
        <f>VLOOKUP(C10,RA!B14:I49,8,0)</f>
        <v>39076.0815</v>
      </c>
      <c r="G10" s="16">
        <f t="shared" si="0"/>
        <v>158357.50880000001</v>
      </c>
      <c r="H10" s="27">
        <f>RA!J14</f>
        <v>19.792012818398302</v>
      </c>
      <c r="I10" s="20">
        <f>VLOOKUP(B10,RMS!B:D,3,FALSE)</f>
        <v>197433.57766837601</v>
      </c>
      <c r="J10" s="21">
        <f>VLOOKUP(B10,RMS!B:E,4,FALSE)</f>
        <v>158357.50500170901</v>
      </c>
      <c r="K10" s="22">
        <f t="shared" si="1"/>
        <v>1.2631624005734921E-2</v>
      </c>
      <c r="L10" s="22">
        <f t="shared" si="2"/>
        <v>3.7982909998390824E-3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136352.1416</v>
      </c>
      <c r="F11" s="25">
        <f>VLOOKUP(C11,RA!B15:I50,8,0)</f>
        <v>30113.6198</v>
      </c>
      <c r="G11" s="16">
        <f t="shared" si="0"/>
        <v>106238.5218</v>
      </c>
      <c r="H11" s="27">
        <f>RA!J15</f>
        <v>22.085182855683101</v>
      </c>
      <c r="I11" s="20">
        <f>VLOOKUP(B11,RMS!B:D,3,FALSE)</f>
        <v>136352.235465812</v>
      </c>
      <c r="J11" s="21">
        <f>VLOOKUP(B11,RMS!B:E,4,FALSE)</f>
        <v>106238.522771795</v>
      </c>
      <c r="K11" s="22">
        <f t="shared" si="1"/>
        <v>-9.3865811999421567E-2</v>
      </c>
      <c r="L11" s="22">
        <f t="shared" si="2"/>
        <v>-9.7179500153288245E-4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1239987.4738</v>
      </c>
      <c r="F12" s="25">
        <f>VLOOKUP(C12,RA!B16:I51,8,0)</f>
        <v>-10261.834199999999</v>
      </c>
      <c r="G12" s="16">
        <f t="shared" si="0"/>
        <v>1250249.308</v>
      </c>
      <c r="H12" s="27">
        <f>RA!J16</f>
        <v>-0.82757563417573299</v>
      </c>
      <c r="I12" s="20">
        <f>VLOOKUP(B12,RMS!B:D,3,FALSE)</f>
        <v>1239987.318</v>
      </c>
      <c r="J12" s="21">
        <f>VLOOKUP(B12,RMS!B:E,4,FALSE)</f>
        <v>1250249.308</v>
      </c>
      <c r="K12" s="22">
        <f t="shared" si="1"/>
        <v>0.15580000006593764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885813.54819999996</v>
      </c>
      <c r="F13" s="25">
        <f>VLOOKUP(C13,RA!B17:I52,8,0)</f>
        <v>62333.077100000002</v>
      </c>
      <c r="G13" s="16">
        <f t="shared" si="0"/>
        <v>823480.47109999997</v>
      </c>
      <c r="H13" s="27">
        <f>RA!J17</f>
        <v>7.0368168591079598</v>
      </c>
      <c r="I13" s="20">
        <f>VLOOKUP(B13,RMS!B:D,3,FALSE)</f>
        <v>885813.63128632505</v>
      </c>
      <c r="J13" s="21">
        <f>VLOOKUP(B13,RMS!B:E,4,FALSE)</f>
        <v>823480.47133504297</v>
      </c>
      <c r="K13" s="22">
        <f t="shared" si="1"/>
        <v>-8.3086325088515878E-2</v>
      </c>
      <c r="L13" s="22">
        <f t="shared" si="2"/>
        <v>-2.350430004298687E-4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2018596.0976</v>
      </c>
      <c r="F14" s="25">
        <f>VLOOKUP(C14,RA!B18:I53,8,0)</f>
        <v>264181.61959999998</v>
      </c>
      <c r="G14" s="16">
        <f t="shared" si="0"/>
        <v>1754414.4780000001</v>
      </c>
      <c r="H14" s="27">
        <f>RA!J18</f>
        <v>13.0873937542086</v>
      </c>
      <c r="I14" s="20">
        <f>VLOOKUP(B14,RMS!B:D,3,FALSE)</f>
        <v>2018596.4964598301</v>
      </c>
      <c r="J14" s="21">
        <f>VLOOKUP(B14,RMS!B:E,4,FALSE)</f>
        <v>1754414.3009478601</v>
      </c>
      <c r="K14" s="22">
        <f t="shared" si="1"/>
        <v>-0.39885983010753989</v>
      </c>
      <c r="L14" s="22">
        <f t="shared" si="2"/>
        <v>0.17705214000307024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668088.14170000004</v>
      </c>
      <c r="F15" s="25">
        <f>VLOOKUP(C15,RA!B19:I54,8,0)</f>
        <v>58036.038800000002</v>
      </c>
      <c r="G15" s="16">
        <f t="shared" si="0"/>
        <v>610052.10290000006</v>
      </c>
      <c r="H15" s="27">
        <f>RA!J19</f>
        <v>8.6868835379000995</v>
      </c>
      <c r="I15" s="20">
        <f>VLOOKUP(B15,RMS!B:D,3,FALSE)</f>
        <v>668088.14254615398</v>
      </c>
      <c r="J15" s="21">
        <f>VLOOKUP(B15,RMS!B:E,4,FALSE)</f>
        <v>610052.10263846198</v>
      </c>
      <c r="K15" s="22">
        <f t="shared" si="1"/>
        <v>-8.4615394007414579E-4</v>
      </c>
      <c r="L15" s="22">
        <f t="shared" si="2"/>
        <v>2.6153807993978262E-4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1093973.0251</v>
      </c>
      <c r="F16" s="25">
        <f>VLOOKUP(C16,RA!B20:I55,8,0)</f>
        <v>63549.885799999996</v>
      </c>
      <c r="G16" s="16">
        <f t="shared" si="0"/>
        <v>1030423.1392999999</v>
      </c>
      <c r="H16" s="27">
        <f>RA!J20</f>
        <v>5.8090907492157697</v>
      </c>
      <c r="I16" s="20">
        <f>VLOOKUP(B16,RMS!B:D,3,FALSE)</f>
        <v>1093973.0776</v>
      </c>
      <c r="J16" s="21">
        <f>VLOOKUP(B16,RMS!B:E,4,FALSE)</f>
        <v>1030423.1393</v>
      </c>
      <c r="K16" s="22">
        <f t="shared" si="1"/>
        <v>-5.2499999990686774E-2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393595.94040000002</v>
      </c>
      <c r="F17" s="25">
        <f>VLOOKUP(C17,RA!B21:I56,8,0)</f>
        <v>33273.829100000003</v>
      </c>
      <c r="G17" s="16">
        <f t="shared" si="0"/>
        <v>360322.11129999999</v>
      </c>
      <c r="H17" s="27">
        <f>RA!J21</f>
        <v>8.4538039356261603</v>
      </c>
      <c r="I17" s="20">
        <f>VLOOKUP(B17,RMS!B:D,3,FALSE)</f>
        <v>393595.757394357</v>
      </c>
      <c r="J17" s="21">
        <f>VLOOKUP(B17,RMS!B:E,4,FALSE)</f>
        <v>360322.11104576802</v>
      </c>
      <c r="K17" s="22">
        <f t="shared" si="1"/>
        <v>0.18300564301898703</v>
      </c>
      <c r="L17" s="22">
        <f t="shared" si="2"/>
        <v>2.5423197075724602E-4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2746222.0992999999</v>
      </c>
      <c r="F18" s="25">
        <f>VLOOKUP(C18,RA!B22:I57,8,0)</f>
        <v>185349.16589999999</v>
      </c>
      <c r="G18" s="16">
        <f t="shared" si="0"/>
        <v>2560872.9334</v>
      </c>
      <c r="H18" s="27">
        <f>RA!J22</f>
        <v>6.7492416562828099</v>
      </c>
      <c r="I18" s="20">
        <f>VLOOKUP(B18,RMS!B:D,3,FALSE)</f>
        <v>2746221.9973666701</v>
      </c>
      <c r="J18" s="21">
        <f>VLOOKUP(B18,RMS!B:E,4,FALSE)</f>
        <v>2560872.9298</v>
      </c>
      <c r="K18" s="22">
        <f t="shared" si="1"/>
        <v>0.10193332983180881</v>
      </c>
      <c r="L18" s="22">
        <f t="shared" si="2"/>
        <v>3.599999938160181E-3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3142009.9479</v>
      </c>
      <c r="F19" s="25">
        <f>VLOOKUP(C19,RA!B23:I58,8,0)</f>
        <v>56800.747199999998</v>
      </c>
      <c r="G19" s="16">
        <f t="shared" si="0"/>
        <v>3085209.2006999999</v>
      </c>
      <c r="H19" s="27">
        <f>RA!J23</f>
        <v>1.80778381169555</v>
      </c>
      <c r="I19" s="20">
        <f>VLOOKUP(B19,RMS!B:D,3,FALSE)</f>
        <v>3142011.07372222</v>
      </c>
      <c r="J19" s="21">
        <f>VLOOKUP(B19,RMS!B:E,4,FALSE)</f>
        <v>3085209.23498205</v>
      </c>
      <c r="K19" s="22">
        <f t="shared" si="1"/>
        <v>-1.1258222199976444</v>
      </c>
      <c r="L19" s="22">
        <f t="shared" si="2"/>
        <v>-3.4282050095498562E-2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330420.44300000003</v>
      </c>
      <c r="F20" s="25">
        <f>VLOOKUP(C20,RA!B24:I59,8,0)</f>
        <v>57859.133699999998</v>
      </c>
      <c r="G20" s="16">
        <f t="shared" si="0"/>
        <v>272561.30930000002</v>
      </c>
      <c r="H20" s="27">
        <f>RA!J24</f>
        <v>17.510760888363102</v>
      </c>
      <c r="I20" s="20">
        <f>VLOOKUP(B20,RMS!B:D,3,FALSE)</f>
        <v>330420.51759779901</v>
      </c>
      <c r="J20" s="21">
        <f>VLOOKUP(B20,RMS!B:E,4,FALSE)</f>
        <v>272561.31294224103</v>
      </c>
      <c r="K20" s="22">
        <f t="shared" si="1"/>
        <v>-7.4597798986360431E-2</v>
      </c>
      <c r="L20" s="22">
        <f t="shared" si="2"/>
        <v>-3.6422410048544407E-3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255646.27840000001</v>
      </c>
      <c r="F21" s="25">
        <f>VLOOKUP(C21,RA!B25:I60,8,0)</f>
        <v>16265.73</v>
      </c>
      <c r="G21" s="16">
        <f t="shared" si="0"/>
        <v>239380.5484</v>
      </c>
      <c r="H21" s="27">
        <f>RA!J25</f>
        <v>6.36259213386617</v>
      </c>
      <c r="I21" s="20">
        <f>VLOOKUP(B21,RMS!B:D,3,FALSE)</f>
        <v>255646.282549444</v>
      </c>
      <c r="J21" s="21">
        <f>VLOOKUP(B21,RMS!B:E,4,FALSE)</f>
        <v>239380.553400837</v>
      </c>
      <c r="K21" s="22">
        <f t="shared" si="1"/>
        <v>-4.1494439938105643E-3</v>
      </c>
      <c r="L21" s="22">
        <f t="shared" si="2"/>
        <v>-5.0008370017167181E-3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648612.76309999998</v>
      </c>
      <c r="F22" s="25">
        <f>VLOOKUP(C22,RA!B26:I61,8,0)</f>
        <v>122836.35679999999</v>
      </c>
      <c r="G22" s="16">
        <f t="shared" si="0"/>
        <v>525776.40630000003</v>
      </c>
      <c r="H22" s="27">
        <f>RA!J26</f>
        <v>18.938319408472999</v>
      </c>
      <c r="I22" s="20">
        <f>VLOOKUP(B22,RMS!B:D,3,FALSE)</f>
        <v>648612.75910276803</v>
      </c>
      <c r="J22" s="21">
        <f>VLOOKUP(B22,RMS!B:E,4,FALSE)</f>
        <v>525776.35168265097</v>
      </c>
      <c r="K22" s="22">
        <f t="shared" si="1"/>
        <v>3.9972319500520825E-3</v>
      </c>
      <c r="L22" s="22">
        <f t="shared" si="2"/>
        <v>5.4617349058389664E-2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253754.64129999999</v>
      </c>
      <c r="F23" s="25">
        <f>VLOOKUP(C23,RA!B27:I62,8,0)</f>
        <v>79664.800099999993</v>
      </c>
      <c r="G23" s="16">
        <f t="shared" si="0"/>
        <v>174089.8412</v>
      </c>
      <c r="H23" s="27">
        <f>RA!J27</f>
        <v>31.394420883051598</v>
      </c>
      <c r="I23" s="20">
        <f>VLOOKUP(B23,RMS!B:D,3,FALSE)</f>
        <v>253754.595893541</v>
      </c>
      <c r="J23" s="21">
        <f>VLOOKUP(B23,RMS!B:E,4,FALSE)</f>
        <v>174089.84956757701</v>
      </c>
      <c r="K23" s="22">
        <f t="shared" si="1"/>
        <v>4.5406458986690268E-2</v>
      </c>
      <c r="L23" s="22">
        <f t="shared" si="2"/>
        <v>-8.3675770147237927E-3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956672.65029999998</v>
      </c>
      <c r="F24" s="25">
        <f>VLOOKUP(C24,RA!B28:I63,8,0)</f>
        <v>29834.031999999999</v>
      </c>
      <c r="G24" s="16">
        <f t="shared" si="0"/>
        <v>926838.61829999997</v>
      </c>
      <c r="H24" s="27">
        <f>RA!J28</f>
        <v>3.11852042500059</v>
      </c>
      <c r="I24" s="20">
        <f>VLOOKUP(B24,RMS!B:D,3,FALSE)</f>
        <v>956672.65018318605</v>
      </c>
      <c r="J24" s="21">
        <f>VLOOKUP(B24,RMS!B:E,4,FALSE)</f>
        <v>926838.63576991204</v>
      </c>
      <c r="K24" s="22">
        <f t="shared" si="1"/>
        <v>1.1681392788887024E-4</v>
      </c>
      <c r="L24" s="22">
        <f t="shared" si="2"/>
        <v>-1.7469912068918347E-2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692513.21470000001</v>
      </c>
      <c r="F25" s="25">
        <f>VLOOKUP(C25,RA!B29:I64,8,0)</f>
        <v>104869.65889999999</v>
      </c>
      <c r="G25" s="16">
        <f t="shared" si="0"/>
        <v>587643.55579999997</v>
      </c>
      <c r="H25" s="27">
        <f>RA!J29</f>
        <v>15.1433440797848</v>
      </c>
      <c r="I25" s="20">
        <f>VLOOKUP(B25,RMS!B:D,3,FALSE)</f>
        <v>692513.21299380495</v>
      </c>
      <c r="J25" s="21">
        <f>VLOOKUP(B25,RMS!B:E,4,FALSE)</f>
        <v>587643.46608639904</v>
      </c>
      <c r="K25" s="22">
        <f t="shared" si="1"/>
        <v>1.7061950638890266E-3</v>
      </c>
      <c r="L25" s="22">
        <f t="shared" si="2"/>
        <v>8.9713600929826498E-2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1517590.5841000001</v>
      </c>
      <c r="F26" s="25">
        <f>VLOOKUP(C26,RA!B30:I65,8,0)</f>
        <v>170019.8933</v>
      </c>
      <c r="G26" s="16">
        <f t="shared" si="0"/>
        <v>1347570.6908</v>
      </c>
      <c r="H26" s="27">
        <f>RA!J30</f>
        <v>11.2032780831221</v>
      </c>
      <c r="I26" s="20">
        <f>VLOOKUP(B26,RMS!B:D,3,FALSE)</f>
        <v>1517590.59701504</v>
      </c>
      <c r="J26" s="21">
        <f>VLOOKUP(B26,RMS!B:E,4,FALSE)</f>
        <v>1347570.6808907399</v>
      </c>
      <c r="K26" s="22">
        <f t="shared" si="1"/>
        <v>-1.2915039900690317E-2</v>
      </c>
      <c r="L26" s="22">
        <f t="shared" si="2"/>
        <v>9.9092600867152214E-3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823241.01769999997</v>
      </c>
      <c r="F27" s="25">
        <f>VLOOKUP(C27,RA!B31:I66,8,0)</f>
        <v>45247.244400000003</v>
      </c>
      <c r="G27" s="16">
        <f t="shared" si="0"/>
        <v>777993.7733</v>
      </c>
      <c r="H27" s="27">
        <f>RA!J31</f>
        <v>5.4962329897522997</v>
      </c>
      <c r="I27" s="20">
        <f>VLOOKUP(B27,RMS!B:D,3,FALSE)</f>
        <v>823240.99214513297</v>
      </c>
      <c r="J27" s="21">
        <f>VLOOKUP(B27,RMS!B:E,4,FALSE)</f>
        <v>777993.81181061896</v>
      </c>
      <c r="K27" s="22">
        <f t="shared" si="1"/>
        <v>2.5554866995662451E-2</v>
      </c>
      <c r="L27" s="22">
        <f t="shared" si="2"/>
        <v>-3.8510618964210153E-2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292972.07829999999</v>
      </c>
      <c r="F28" s="25">
        <f>VLOOKUP(C28,RA!B32:I67,8,0)</f>
        <v>72143.316000000006</v>
      </c>
      <c r="G28" s="16">
        <f t="shared" si="0"/>
        <v>220828.7623</v>
      </c>
      <c r="H28" s="27">
        <f>RA!J32</f>
        <v>24.624638777394399</v>
      </c>
      <c r="I28" s="20">
        <f>VLOOKUP(B28,RMS!B:D,3,FALSE)</f>
        <v>292972.02992502798</v>
      </c>
      <c r="J28" s="21">
        <f>VLOOKUP(B28,RMS!B:E,4,FALSE)</f>
        <v>220828.87413219901</v>
      </c>
      <c r="K28" s="22">
        <f t="shared" si="1"/>
        <v>4.8374972015153617E-2</v>
      </c>
      <c r="L28" s="22">
        <f t="shared" si="2"/>
        <v>-0.11183219900703989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6.1062000000000003</v>
      </c>
      <c r="F29" s="25">
        <f>VLOOKUP(C29,RA!B33:I68,8,0)</f>
        <v>0.88619999999999999</v>
      </c>
      <c r="G29" s="16">
        <f t="shared" si="0"/>
        <v>5.2200000000000006</v>
      </c>
      <c r="H29" s="27">
        <f>RA!J33</f>
        <v>14.5131178146802</v>
      </c>
      <c r="I29" s="20">
        <f>VLOOKUP(B29,RMS!B:D,3,FALSE)</f>
        <v>6.1062000000000003</v>
      </c>
      <c r="J29" s="21">
        <f>VLOOKUP(B29,RMS!B:E,4,FALSE)</f>
        <v>5.22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4</v>
      </c>
      <c r="F30" s="25">
        <f>VLOOKUP(C30,RA!B34:I69,8,0)</f>
        <v>0</v>
      </c>
      <c r="G30" s="16">
        <f t="shared" si="0"/>
        <v>4</v>
      </c>
      <c r="H30" s="27">
        <f>RA!J34</f>
        <v>0</v>
      </c>
      <c r="I30" s="20">
        <v>0</v>
      </c>
      <c r="J30" s="21">
        <v>0</v>
      </c>
      <c r="K30" s="22">
        <f t="shared" si="1"/>
        <v>4</v>
      </c>
      <c r="L30" s="22">
        <f t="shared" si="2"/>
        <v>4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195810.59640000001</v>
      </c>
      <c r="F31" s="25">
        <f>VLOOKUP(C31,RA!B35:I70,8,0)</f>
        <v>13562.242200000001</v>
      </c>
      <c r="G31" s="16">
        <f t="shared" si="0"/>
        <v>182248.3542</v>
      </c>
      <c r="H31" s="27">
        <f>RA!J35</f>
        <v>6.9262044288426496</v>
      </c>
      <c r="I31" s="20">
        <f>VLOOKUP(B31,RMS!B:D,3,FALSE)</f>
        <v>195810.5962</v>
      </c>
      <c r="J31" s="21">
        <f>VLOOKUP(B31,RMS!B:E,4,FALSE)</f>
        <v>182248.35130000001</v>
      </c>
      <c r="K31" s="22">
        <f t="shared" si="1"/>
        <v>2.0000000949949026E-4</v>
      </c>
      <c r="L31" s="22">
        <f t="shared" si="2"/>
        <v>2.8999999922234565E-3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268663.24910000002</v>
      </c>
      <c r="F35" s="25">
        <f>VLOOKUP(C35,RA!B8:I74,8,0)</f>
        <v>14213.239100000001</v>
      </c>
      <c r="G35" s="16">
        <f t="shared" si="0"/>
        <v>254450.01</v>
      </c>
      <c r="H35" s="27">
        <f>RA!J39</f>
        <v>5.2903548020107696</v>
      </c>
      <c r="I35" s="20">
        <f>VLOOKUP(B35,RMS!B:D,3,FALSE)</f>
        <v>268663.24786324799</v>
      </c>
      <c r="J35" s="21">
        <f>VLOOKUP(B35,RMS!B:E,4,FALSE)</f>
        <v>254450.01282051299</v>
      </c>
      <c r="K35" s="22">
        <f t="shared" si="1"/>
        <v>1.2367520248517394E-3</v>
      </c>
      <c r="L35" s="22">
        <f t="shared" si="2"/>
        <v>-2.8205129783600569E-3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732201.63529999997</v>
      </c>
      <c r="F36" s="25">
        <f>VLOOKUP(C36,RA!B8:I75,8,0)</f>
        <v>40466.671199999997</v>
      </c>
      <c r="G36" s="16">
        <f t="shared" si="0"/>
        <v>691734.96409999998</v>
      </c>
      <c r="H36" s="27">
        <f>RA!J40</f>
        <v>5.5267113932926204</v>
      </c>
      <c r="I36" s="20">
        <f>VLOOKUP(B36,RMS!B:D,3,FALSE)</f>
        <v>732201.62985812</v>
      </c>
      <c r="J36" s="21">
        <f>VLOOKUP(B36,RMS!B:E,4,FALSE)</f>
        <v>691734.95430598303</v>
      </c>
      <c r="K36" s="22">
        <f t="shared" si="1"/>
        <v>5.4418799700215459E-3</v>
      </c>
      <c r="L36" s="22">
        <f t="shared" si="2"/>
        <v>9.794016950763762E-3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56467.205600000001</v>
      </c>
      <c r="F39" s="25">
        <f>VLOOKUP(C39,RA!B8:I78,8,0)</f>
        <v>6404.0735999999997</v>
      </c>
      <c r="G39" s="16">
        <f t="shared" si="0"/>
        <v>50063.131999999998</v>
      </c>
      <c r="H39" s="27">
        <f>RA!J43</f>
        <v>11.3412263489093</v>
      </c>
      <c r="I39" s="20">
        <f>VLOOKUP(B39,RMS!B:D,3,FALSE)</f>
        <v>56467.2045987444</v>
      </c>
      <c r="J39" s="21">
        <f>VLOOKUP(B39,RMS!B:E,4,FALSE)</f>
        <v>50063.132728235403</v>
      </c>
      <c r="K39" s="22">
        <f t="shared" si="1"/>
        <v>1.00125560129527E-3</v>
      </c>
      <c r="L39" s="22">
        <f t="shared" si="2"/>
        <v>-7.2823540540412068E-4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21204164.274999999</v>
      </c>
      <c r="E7" s="63">
        <v>21926079</v>
      </c>
      <c r="F7" s="64">
        <v>96.707506504012898</v>
      </c>
      <c r="G7" s="63">
        <v>14427874.861400001</v>
      </c>
      <c r="H7" s="64">
        <v>46.966649480230302</v>
      </c>
      <c r="I7" s="63">
        <v>1903521.9920999999</v>
      </c>
      <c r="J7" s="64">
        <v>8.9771139640918491</v>
      </c>
      <c r="K7" s="63">
        <v>1550560.4865999999</v>
      </c>
      <c r="L7" s="64">
        <v>10.7469776491362</v>
      </c>
      <c r="M7" s="64">
        <v>0.22763478661445699</v>
      </c>
      <c r="N7" s="63">
        <v>512318663.94440001</v>
      </c>
      <c r="O7" s="63">
        <v>3137308863.408</v>
      </c>
      <c r="P7" s="63">
        <v>1065337</v>
      </c>
      <c r="Q7" s="63">
        <v>890050</v>
      </c>
      <c r="R7" s="64">
        <v>19.6940621313409</v>
      </c>
      <c r="S7" s="63">
        <v>19.903715232832401</v>
      </c>
      <c r="T7" s="63">
        <v>18.738461510476899</v>
      </c>
      <c r="U7" s="65">
        <v>5.8544533456413399</v>
      </c>
      <c r="V7" s="53"/>
      <c r="W7" s="53"/>
    </row>
    <row r="8" spans="1:23" ht="14.25" thickBot="1" x14ac:dyDescent="0.2">
      <c r="A8" s="48">
        <v>41789</v>
      </c>
      <c r="B8" s="51" t="s">
        <v>6</v>
      </c>
      <c r="C8" s="52"/>
      <c r="D8" s="66">
        <v>569731.48629999999</v>
      </c>
      <c r="E8" s="66">
        <v>464444</v>
      </c>
      <c r="F8" s="67">
        <v>122.669576159881</v>
      </c>
      <c r="G8" s="66">
        <v>401143.95500000002</v>
      </c>
      <c r="H8" s="67">
        <v>42.026691216124597</v>
      </c>
      <c r="I8" s="66">
        <v>125455.345</v>
      </c>
      <c r="J8" s="67">
        <v>22.0200827963262</v>
      </c>
      <c r="K8" s="66">
        <v>89294.2307</v>
      </c>
      <c r="L8" s="67">
        <v>22.259896874178299</v>
      </c>
      <c r="M8" s="67">
        <v>0.40496585296187598</v>
      </c>
      <c r="N8" s="66">
        <v>16540251.634400001</v>
      </c>
      <c r="O8" s="66">
        <v>121873244.3855</v>
      </c>
      <c r="P8" s="66">
        <v>25385</v>
      </c>
      <c r="Q8" s="66">
        <v>22579</v>
      </c>
      <c r="R8" s="67">
        <v>12.4274768590283</v>
      </c>
      <c r="S8" s="66">
        <v>22.443627587157799</v>
      </c>
      <c r="T8" s="66">
        <v>22.934378878604001</v>
      </c>
      <c r="U8" s="68">
        <v>-2.1865952352865299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100231.6099</v>
      </c>
      <c r="E9" s="66">
        <v>126519</v>
      </c>
      <c r="F9" s="67">
        <v>79.222575186335703</v>
      </c>
      <c r="G9" s="66">
        <v>82471.782999999996</v>
      </c>
      <c r="H9" s="67">
        <v>21.5344282055839</v>
      </c>
      <c r="I9" s="66">
        <v>21173.077799999999</v>
      </c>
      <c r="J9" s="67">
        <v>21.124152172277899</v>
      </c>
      <c r="K9" s="66">
        <v>17856.230899999999</v>
      </c>
      <c r="L9" s="67">
        <v>21.6513215192644</v>
      </c>
      <c r="M9" s="67">
        <v>0.18575291272695199</v>
      </c>
      <c r="N9" s="66">
        <v>2739298.9739999999</v>
      </c>
      <c r="O9" s="66">
        <v>20427502.8598</v>
      </c>
      <c r="P9" s="66">
        <v>5473</v>
      </c>
      <c r="Q9" s="66">
        <v>3726</v>
      </c>
      <c r="R9" s="67">
        <v>46.886741814278103</v>
      </c>
      <c r="S9" s="66">
        <v>18.313833345514301</v>
      </c>
      <c r="T9" s="66">
        <v>17.788689291465399</v>
      </c>
      <c r="U9" s="68">
        <v>2.86747205864244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292056.8334</v>
      </c>
      <c r="E10" s="66">
        <v>328226</v>
      </c>
      <c r="F10" s="67">
        <v>88.980407828752107</v>
      </c>
      <c r="G10" s="66">
        <v>209729.5153</v>
      </c>
      <c r="H10" s="67">
        <v>39.254044897895199</v>
      </c>
      <c r="I10" s="66">
        <v>61350.576500000003</v>
      </c>
      <c r="J10" s="67">
        <v>21.006382828226599</v>
      </c>
      <c r="K10" s="66">
        <v>24953.990099999999</v>
      </c>
      <c r="L10" s="67">
        <v>11.898177547545201</v>
      </c>
      <c r="M10" s="67">
        <v>1.4585477614660101</v>
      </c>
      <c r="N10" s="66">
        <v>4623888.7109000003</v>
      </c>
      <c r="O10" s="66">
        <v>29613210.198800001</v>
      </c>
      <c r="P10" s="66">
        <v>101965</v>
      </c>
      <c r="Q10" s="66">
        <v>82932</v>
      </c>
      <c r="R10" s="67">
        <v>22.9501278155597</v>
      </c>
      <c r="S10" s="66">
        <v>2.8642851311724602</v>
      </c>
      <c r="T10" s="66">
        <v>2.01542363502629</v>
      </c>
      <c r="U10" s="68">
        <v>29.636068242923201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89810.111399999994</v>
      </c>
      <c r="E11" s="66">
        <v>63856</v>
      </c>
      <c r="F11" s="67">
        <v>140.64474974943599</v>
      </c>
      <c r="G11" s="66">
        <v>52841.670100000003</v>
      </c>
      <c r="H11" s="67">
        <v>69.960773817404402</v>
      </c>
      <c r="I11" s="66">
        <v>14562.1109</v>
      </c>
      <c r="J11" s="67">
        <v>16.214333411905798</v>
      </c>
      <c r="K11" s="66">
        <v>12433.1649</v>
      </c>
      <c r="L11" s="67">
        <v>23.5290914849415</v>
      </c>
      <c r="M11" s="67">
        <v>0.17123122045940201</v>
      </c>
      <c r="N11" s="66">
        <v>1902520.3222000001</v>
      </c>
      <c r="O11" s="66">
        <v>12684663.6108</v>
      </c>
      <c r="P11" s="66">
        <v>3983</v>
      </c>
      <c r="Q11" s="66">
        <v>3417</v>
      </c>
      <c r="R11" s="67">
        <v>16.564237635352601</v>
      </c>
      <c r="S11" s="66">
        <v>22.548358373085598</v>
      </c>
      <c r="T11" s="66">
        <v>22.5412557506585</v>
      </c>
      <c r="U11" s="68">
        <v>3.1499510117857003E-2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288902.43810000003</v>
      </c>
      <c r="E12" s="66">
        <v>238237</v>
      </c>
      <c r="F12" s="67">
        <v>121.266821736338</v>
      </c>
      <c r="G12" s="66">
        <v>181699.12779999999</v>
      </c>
      <c r="H12" s="67">
        <v>59.000453991172101</v>
      </c>
      <c r="I12" s="66">
        <v>51333.369200000001</v>
      </c>
      <c r="J12" s="67">
        <v>17.768409826375901</v>
      </c>
      <c r="K12" s="66">
        <v>23600.317800000001</v>
      </c>
      <c r="L12" s="67">
        <v>12.9886797398265</v>
      </c>
      <c r="M12" s="67">
        <v>1.17511347241265</v>
      </c>
      <c r="N12" s="66">
        <v>6189235.0553000001</v>
      </c>
      <c r="O12" s="66">
        <v>36945118.717699997</v>
      </c>
      <c r="P12" s="66">
        <v>3319</v>
      </c>
      <c r="Q12" s="66">
        <v>2748</v>
      </c>
      <c r="R12" s="67">
        <v>20.778748180494901</v>
      </c>
      <c r="S12" s="66">
        <v>87.045025037662</v>
      </c>
      <c r="T12" s="66">
        <v>87.2851541120815</v>
      </c>
      <c r="U12" s="68">
        <v>-0.27586766080618502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316783.32650000002</v>
      </c>
      <c r="E13" s="66">
        <v>246753</v>
      </c>
      <c r="F13" s="67">
        <v>128.38073964652901</v>
      </c>
      <c r="G13" s="66">
        <v>210375.26439999999</v>
      </c>
      <c r="H13" s="67">
        <v>50.580120435489697</v>
      </c>
      <c r="I13" s="66">
        <v>73808.0046</v>
      </c>
      <c r="J13" s="67">
        <v>23.299207510531701</v>
      </c>
      <c r="K13" s="66">
        <v>56965.425300000003</v>
      </c>
      <c r="L13" s="67">
        <v>27.078005326561598</v>
      </c>
      <c r="M13" s="67">
        <v>0.29566318887818399</v>
      </c>
      <c r="N13" s="66">
        <v>8343795.1912000002</v>
      </c>
      <c r="O13" s="66">
        <v>59826616.516400002</v>
      </c>
      <c r="P13" s="66">
        <v>12991</v>
      </c>
      <c r="Q13" s="66">
        <v>11304</v>
      </c>
      <c r="R13" s="67">
        <v>14.9239207360226</v>
      </c>
      <c r="S13" s="66">
        <v>24.384829997690701</v>
      </c>
      <c r="T13" s="66">
        <v>25.2640814136589</v>
      </c>
      <c r="U13" s="68">
        <v>-3.60573116995872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197433.59030000001</v>
      </c>
      <c r="E14" s="66">
        <v>147370</v>
      </c>
      <c r="F14" s="67">
        <v>133.97135801044999</v>
      </c>
      <c r="G14" s="66">
        <v>126903.0033</v>
      </c>
      <c r="H14" s="67">
        <v>55.5783434323181</v>
      </c>
      <c r="I14" s="66">
        <v>39076.0815</v>
      </c>
      <c r="J14" s="67">
        <v>19.792012818398302</v>
      </c>
      <c r="K14" s="66">
        <v>24665.758000000002</v>
      </c>
      <c r="L14" s="67">
        <v>19.4367015425867</v>
      </c>
      <c r="M14" s="67">
        <v>0.58422382559660202</v>
      </c>
      <c r="N14" s="66">
        <v>4508530.0937000001</v>
      </c>
      <c r="O14" s="66">
        <v>27015344.4815</v>
      </c>
      <c r="P14" s="66">
        <v>3293</v>
      </c>
      <c r="Q14" s="66">
        <v>2794</v>
      </c>
      <c r="R14" s="67">
        <v>17.859699355762402</v>
      </c>
      <c r="S14" s="66">
        <v>59.955539113270603</v>
      </c>
      <c r="T14" s="66">
        <v>58.2151634574087</v>
      </c>
      <c r="U14" s="68">
        <v>2.9027770938292101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136352.1416</v>
      </c>
      <c r="E15" s="66">
        <v>94959</v>
      </c>
      <c r="F15" s="67">
        <v>143.59054075969601</v>
      </c>
      <c r="G15" s="66">
        <v>83603.451199999996</v>
      </c>
      <c r="H15" s="67">
        <v>63.093914955510797</v>
      </c>
      <c r="I15" s="66">
        <v>30113.6198</v>
      </c>
      <c r="J15" s="67">
        <v>22.085182855683101</v>
      </c>
      <c r="K15" s="66">
        <v>18673.4702</v>
      </c>
      <c r="L15" s="67">
        <v>22.3357647704381</v>
      </c>
      <c r="M15" s="67">
        <v>0.61264186449929403</v>
      </c>
      <c r="N15" s="66">
        <v>3742875.128</v>
      </c>
      <c r="O15" s="66">
        <v>21023295.120299999</v>
      </c>
      <c r="P15" s="66">
        <v>4961</v>
      </c>
      <c r="Q15" s="66">
        <v>4289</v>
      </c>
      <c r="R15" s="67">
        <v>15.667987875961799</v>
      </c>
      <c r="S15" s="66">
        <v>27.484809836726502</v>
      </c>
      <c r="T15" s="66">
        <v>27.824708393564901</v>
      </c>
      <c r="U15" s="68">
        <v>-1.2366778553595199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1239987.4738</v>
      </c>
      <c r="E16" s="66">
        <v>1003582</v>
      </c>
      <c r="F16" s="67">
        <v>123.55616918199</v>
      </c>
      <c r="G16" s="66">
        <v>661598.90870000003</v>
      </c>
      <c r="H16" s="67">
        <v>87.422841466969302</v>
      </c>
      <c r="I16" s="66">
        <v>-10261.834199999999</v>
      </c>
      <c r="J16" s="67">
        <v>-0.82757563417573299</v>
      </c>
      <c r="K16" s="66">
        <v>41531.361299999997</v>
      </c>
      <c r="L16" s="67">
        <v>6.2774228847515001</v>
      </c>
      <c r="M16" s="67">
        <v>-1.24708639155539</v>
      </c>
      <c r="N16" s="66">
        <v>27312289.019900002</v>
      </c>
      <c r="O16" s="66">
        <v>157036927.2286</v>
      </c>
      <c r="P16" s="66">
        <v>62517</v>
      </c>
      <c r="Q16" s="66">
        <v>47370</v>
      </c>
      <c r="R16" s="67">
        <v>31.975934135528799</v>
      </c>
      <c r="S16" s="66">
        <v>19.8344046227426</v>
      </c>
      <c r="T16" s="66">
        <v>18.624304920836</v>
      </c>
      <c r="U16" s="68">
        <v>6.1010134910685103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885813.54819999996</v>
      </c>
      <c r="E17" s="66">
        <v>830674</v>
      </c>
      <c r="F17" s="67">
        <v>106.63792874220201</v>
      </c>
      <c r="G17" s="66">
        <v>609453.51439999999</v>
      </c>
      <c r="H17" s="67">
        <v>45.345547653798199</v>
      </c>
      <c r="I17" s="66">
        <v>62333.077100000002</v>
      </c>
      <c r="J17" s="67">
        <v>7.0368168591079598</v>
      </c>
      <c r="K17" s="66">
        <v>37210.947699999997</v>
      </c>
      <c r="L17" s="67">
        <v>6.1056252561992004</v>
      </c>
      <c r="M17" s="67">
        <v>0.67512737387228605</v>
      </c>
      <c r="N17" s="66">
        <v>21384630.965399999</v>
      </c>
      <c r="O17" s="66">
        <v>167606373.60460001</v>
      </c>
      <c r="P17" s="66">
        <v>14878</v>
      </c>
      <c r="Q17" s="66">
        <v>11802</v>
      </c>
      <c r="R17" s="67">
        <v>26.063379088290102</v>
      </c>
      <c r="S17" s="66">
        <v>59.538482874042202</v>
      </c>
      <c r="T17" s="66">
        <v>54.077396712421603</v>
      </c>
      <c r="U17" s="68">
        <v>9.1723636512100697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2018596.0976</v>
      </c>
      <c r="E18" s="66">
        <v>1917391</v>
      </c>
      <c r="F18" s="67">
        <v>105.278271234193</v>
      </c>
      <c r="G18" s="66">
        <v>1527129.2355</v>
      </c>
      <c r="H18" s="67">
        <v>32.182401507039998</v>
      </c>
      <c r="I18" s="66">
        <v>264181.61959999998</v>
      </c>
      <c r="J18" s="67">
        <v>13.0873937542086</v>
      </c>
      <c r="K18" s="66">
        <v>205835.19440000001</v>
      </c>
      <c r="L18" s="67">
        <v>13.4785707466734</v>
      </c>
      <c r="M18" s="67">
        <v>0.28346185097294502</v>
      </c>
      <c r="N18" s="66">
        <v>51083643.7192</v>
      </c>
      <c r="O18" s="66">
        <v>407143845.62910002</v>
      </c>
      <c r="P18" s="66">
        <v>95181</v>
      </c>
      <c r="Q18" s="66">
        <v>73598</v>
      </c>
      <c r="R18" s="67">
        <v>29.325525150139999</v>
      </c>
      <c r="S18" s="66">
        <v>21.207973204736199</v>
      </c>
      <c r="T18" s="66">
        <v>20.815378987200699</v>
      </c>
      <c r="U18" s="68">
        <v>1.8511633042228901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668088.14170000004</v>
      </c>
      <c r="E19" s="66">
        <v>779073</v>
      </c>
      <c r="F19" s="67">
        <v>85.754241476729405</v>
      </c>
      <c r="G19" s="66">
        <v>576182.08620000002</v>
      </c>
      <c r="H19" s="67">
        <v>15.950869994264</v>
      </c>
      <c r="I19" s="66">
        <v>58036.038800000002</v>
      </c>
      <c r="J19" s="67">
        <v>8.6868835379000995</v>
      </c>
      <c r="K19" s="66">
        <v>32476.0039</v>
      </c>
      <c r="L19" s="67">
        <v>5.6364133279782598</v>
      </c>
      <c r="M19" s="67">
        <v>0.78704371937829498</v>
      </c>
      <c r="N19" s="66">
        <v>18519031.996300001</v>
      </c>
      <c r="O19" s="66">
        <v>128999129.2668</v>
      </c>
      <c r="P19" s="66">
        <v>13085</v>
      </c>
      <c r="Q19" s="66">
        <v>10332</v>
      </c>
      <c r="R19" s="67">
        <v>26.6453735965931</v>
      </c>
      <c r="S19" s="66">
        <v>51.057557638517402</v>
      </c>
      <c r="T19" s="66">
        <v>50.060952506775102</v>
      </c>
      <c r="U19" s="68">
        <v>1.951924803764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1093973.0251</v>
      </c>
      <c r="E20" s="66">
        <v>965531</v>
      </c>
      <c r="F20" s="67">
        <v>113.302734464248</v>
      </c>
      <c r="G20" s="66">
        <v>766398.13139999995</v>
      </c>
      <c r="H20" s="67">
        <v>42.742131051599799</v>
      </c>
      <c r="I20" s="66">
        <v>63549.885799999996</v>
      </c>
      <c r="J20" s="67">
        <v>5.8090907492157697</v>
      </c>
      <c r="K20" s="66">
        <v>37958.398699999998</v>
      </c>
      <c r="L20" s="67">
        <v>4.9528302777383297</v>
      </c>
      <c r="M20" s="67">
        <v>0.67419827960234802</v>
      </c>
      <c r="N20" s="66">
        <v>31238650.157600001</v>
      </c>
      <c r="O20" s="66">
        <v>182286369.40599999</v>
      </c>
      <c r="P20" s="66">
        <v>39498</v>
      </c>
      <c r="Q20" s="66">
        <v>34507</v>
      </c>
      <c r="R20" s="67">
        <v>14.4637319964065</v>
      </c>
      <c r="S20" s="66">
        <v>27.696921998582201</v>
      </c>
      <c r="T20" s="66">
        <v>26.4018332367346</v>
      </c>
      <c r="U20" s="68">
        <v>4.6759302781512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393595.94040000002</v>
      </c>
      <c r="E21" s="66">
        <v>374939</v>
      </c>
      <c r="F21" s="67">
        <v>104.975993534948</v>
      </c>
      <c r="G21" s="66">
        <v>366347.84470000002</v>
      </c>
      <c r="H21" s="67">
        <v>7.4377660723821997</v>
      </c>
      <c r="I21" s="66">
        <v>33273.829100000003</v>
      </c>
      <c r="J21" s="67">
        <v>8.4538039356261603</v>
      </c>
      <c r="K21" s="66">
        <v>16257.932000000001</v>
      </c>
      <c r="L21" s="67">
        <v>4.4378402207643699</v>
      </c>
      <c r="M21" s="67">
        <v>1.0466212492462099</v>
      </c>
      <c r="N21" s="66">
        <v>10463864.5536</v>
      </c>
      <c r="O21" s="66">
        <v>74615192.877700001</v>
      </c>
      <c r="P21" s="66">
        <v>31614</v>
      </c>
      <c r="Q21" s="66">
        <v>27279</v>
      </c>
      <c r="R21" s="67">
        <v>15.891344990652099</v>
      </c>
      <c r="S21" s="66">
        <v>12.4500518884039</v>
      </c>
      <c r="T21" s="66">
        <v>11.958496587118301</v>
      </c>
      <c r="U21" s="68">
        <v>3.9482188965285898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2746222.0992999999</v>
      </c>
      <c r="E22" s="66">
        <v>1221815</v>
      </c>
      <c r="F22" s="67">
        <v>224.76578690718301</v>
      </c>
      <c r="G22" s="66">
        <v>973492.79280000005</v>
      </c>
      <c r="H22" s="67">
        <v>182.099890169829</v>
      </c>
      <c r="I22" s="66">
        <v>185349.16589999999</v>
      </c>
      <c r="J22" s="67">
        <v>6.7492416562828099</v>
      </c>
      <c r="K22" s="66">
        <v>84175.764899999995</v>
      </c>
      <c r="L22" s="67">
        <v>8.64677843765954</v>
      </c>
      <c r="M22" s="67">
        <v>1.20193028385537</v>
      </c>
      <c r="N22" s="66">
        <v>39375098.737000003</v>
      </c>
      <c r="O22" s="66">
        <v>212624233.72999999</v>
      </c>
      <c r="P22" s="66">
        <v>92711</v>
      </c>
      <c r="Q22" s="66">
        <v>72242</v>
      </c>
      <c r="R22" s="67">
        <v>28.333933169070601</v>
      </c>
      <c r="S22" s="66">
        <v>29.621318929792601</v>
      </c>
      <c r="T22" s="66">
        <v>27.274585967996501</v>
      </c>
      <c r="U22" s="68">
        <v>7.92244588216436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3142009.9479</v>
      </c>
      <c r="E23" s="66">
        <v>2586464</v>
      </c>
      <c r="F23" s="67">
        <v>121.478974688996</v>
      </c>
      <c r="G23" s="66">
        <v>2012566.5615000001</v>
      </c>
      <c r="H23" s="67">
        <v>56.119554404114098</v>
      </c>
      <c r="I23" s="66">
        <v>56800.747199999998</v>
      </c>
      <c r="J23" s="67">
        <v>1.80778381169555</v>
      </c>
      <c r="K23" s="66">
        <v>232642.0485</v>
      </c>
      <c r="L23" s="67">
        <v>11.559471023239499</v>
      </c>
      <c r="M23" s="67">
        <v>-0.75584488029471597</v>
      </c>
      <c r="N23" s="66">
        <v>77756129.868000001</v>
      </c>
      <c r="O23" s="66">
        <v>435143687.50910002</v>
      </c>
      <c r="P23" s="66">
        <v>98549</v>
      </c>
      <c r="Q23" s="66">
        <v>84283</v>
      </c>
      <c r="R23" s="67">
        <v>16.926307796352798</v>
      </c>
      <c r="S23" s="66">
        <v>31.8827177130159</v>
      </c>
      <c r="T23" s="66">
        <v>31.6982091655494</v>
      </c>
      <c r="U23" s="68">
        <v>0.57871022516733805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330420.44300000003</v>
      </c>
      <c r="E24" s="66">
        <v>282964</v>
      </c>
      <c r="F24" s="67">
        <v>116.77119456892</v>
      </c>
      <c r="G24" s="66">
        <v>216627.57199999999</v>
      </c>
      <c r="H24" s="67">
        <v>52.529264834302801</v>
      </c>
      <c r="I24" s="66">
        <v>57859.133699999998</v>
      </c>
      <c r="J24" s="67">
        <v>17.510760888363102</v>
      </c>
      <c r="K24" s="66">
        <v>36776.3992</v>
      </c>
      <c r="L24" s="67">
        <v>16.976785946712301</v>
      </c>
      <c r="M24" s="67">
        <v>0.57326804577431301</v>
      </c>
      <c r="N24" s="66">
        <v>7523730.5504000001</v>
      </c>
      <c r="O24" s="66">
        <v>49419892.408500001</v>
      </c>
      <c r="P24" s="66">
        <v>31848</v>
      </c>
      <c r="Q24" s="66">
        <v>24427</v>
      </c>
      <c r="R24" s="67">
        <v>30.380316862488201</v>
      </c>
      <c r="S24" s="66">
        <v>10.3749197123838</v>
      </c>
      <c r="T24" s="66">
        <v>9.4270140377451206</v>
      </c>
      <c r="U24" s="68">
        <v>9.1365109409690692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255646.27840000001</v>
      </c>
      <c r="E25" s="66">
        <v>216107</v>
      </c>
      <c r="F25" s="67">
        <v>118.296158106864</v>
      </c>
      <c r="G25" s="66">
        <v>176913.54810000001</v>
      </c>
      <c r="H25" s="67">
        <v>44.503505325378697</v>
      </c>
      <c r="I25" s="66">
        <v>16265.73</v>
      </c>
      <c r="J25" s="67">
        <v>6.36259213386617</v>
      </c>
      <c r="K25" s="66">
        <v>16564.339499999998</v>
      </c>
      <c r="L25" s="67">
        <v>9.3629570363017294</v>
      </c>
      <c r="M25" s="67">
        <v>-1.8027250648902E-2</v>
      </c>
      <c r="N25" s="66">
        <v>6527344.1081999997</v>
      </c>
      <c r="O25" s="66">
        <v>49789662.4318</v>
      </c>
      <c r="P25" s="66">
        <v>20469</v>
      </c>
      <c r="Q25" s="66">
        <v>17140</v>
      </c>
      <c r="R25" s="67">
        <v>19.422403733955701</v>
      </c>
      <c r="S25" s="66">
        <v>12.489436631003</v>
      </c>
      <c r="T25" s="66">
        <v>11.9179153908985</v>
      </c>
      <c r="U25" s="68">
        <v>4.5760369902177098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648612.76309999998</v>
      </c>
      <c r="E26" s="66">
        <v>614849</v>
      </c>
      <c r="F26" s="67">
        <v>105.491391073255</v>
      </c>
      <c r="G26" s="66">
        <v>500720.34450000001</v>
      </c>
      <c r="H26" s="67">
        <v>29.535931628198501</v>
      </c>
      <c r="I26" s="66">
        <v>122836.35679999999</v>
      </c>
      <c r="J26" s="67">
        <v>18.938319408472999</v>
      </c>
      <c r="K26" s="66">
        <v>104541.2665</v>
      </c>
      <c r="L26" s="67">
        <v>20.878174343882701</v>
      </c>
      <c r="M26" s="67">
        <v>0.17500352647822601</v>
      </c>
      <c r="N26" s="66">
        <v>16617408.877</v>
      </c>
      <c r="O26" s="66">
        <v>101820252.6806</v>
      </c>
      <c r="P26" s="66">
        <v>47959</v>
      </c>
      <c r="Q26" s="66">
        <v>41684</v>
      </c>
      <c r="R26" s="67">
        <v>15.0537376451396</v>
      </c>
      <c r="S26" s="66">
        <v>13.5243179194729</v>
      </c>
      <c r="T26" s="66">
        <v>13.617385418865799</v>
      </c>
      <c r="U26" s="68">
        <v>-0.68814930222002002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253754.64129999999</v>
      </c>
      <c r="E27" s="66">
        <v>259769</v>
      </c>
      <c r="F27" s="67">
        <v>97.684728085337397</v>
      </c>
      <c r="G27" s="66">
        <v>236310.31630000001</v>
      </c>
      <c r="H27" s="67">
        <v>7.3819566039825801</v>
      </c>
      <c r="I27" s="66">
        <v>79664.800099999993</v>
      </c>
      <c r="J27" s="67">
        <v>31.394420883051598</v>
      </c>
      <c r="K27" s="66">
        <v>69520.561100000006</v>
      </c>
      <c r="L27" s="67">
        <v>29.4191816034567</v>
      </c>
      <c r="M27" s="67">
        <v>0.14591710480311401</v>
      </c>
      <c r="N27" s="66">
        <v>7651414.2988999998</v>
      </c>
      <c r="O27" s="66">
        <v>42975397.120399997</v>
      </c>
      <c r="P27" s="66">
        <v>33436</v>
      </c>
      <c r="Q27" s="66">
        <v>27103</v>
      </c>
      <c r="R27" s="67">
        <v>23.3664170018079</v>
      </c>
      <c r="S27" s="66">
        <v>7.5892643049407802</v>
      </c>
      <c r="T27" s="66">
        <v>7.1810375973139502</v>
      </c>
      <c r="U27" s="68">
        <v>5.3790023805214702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956672.65029999998</v>
      </c>
      <c r="E28" s="66">
        <v>961885</v>
      </c>
      <c r="F28" s="67">
        <v>99.458110928021497</v>
      </c>
      <c r="G28" s="66">
        <v>749327.47519999999</v>
      </c>
      <c r="H28" s="67">
        <v>27.6708357777297</v>
      </c>
      <c r="I28" s="66">
        <v>29834.031999999999</v>
      </c>
      <c r="J28" s="67">
        <v>3.11852042500059</v>
      </c>
      <c r="K28" s="66">
        <v>66604.547900000005</v>
      </c>
      <c r="L28" s="67">
        <v>8.8885767710870205</v>
      </c>
      <c r="M28" s="67">
        <v>-0.55207214911521096</v>
      </c>
      <c r="N28" s="66">
        <v>26064589.2751</v>
      </c>
      <c r="O28" s="66">
        <v>146359861.1128</v>
      </c>
      <c r="P28" s="66">
        <v>50260</v>
      </c>
      <c r="Q28" s="66">
        <v>44380</v>
      </c>
      <c r="R28" s="67">
        <v>13.249211356466899</v>
      </c>
      <c r="S28" s="66">
        <v>19.0344737425388</v>
      </c>
      <c r="T28" s="66">
        <v>17.999148859846802</v>
      </c>
      <c r="U28" s="68">
        <v>5.4392093876398704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692513.21470000001</v>
      </c>
      <c r="E29" s="66">
        <v>721290</v>
      </c>
      <c r="F29" s="67">
        <v>96.010372346767596</v>
      </c>
      <c r="G29" s="66">
        <v>554228.47690000001</v>
      </c>
      <c r="H29" s="67">
        <v>24.950853946277999</v>
      </c>
      <c r="I29" s="66">
        <v>104869.65889999999</v>
      </c>
      <c r="J29" s="67">
        <v>15.1433440797848</v>
      </c>
      <c r="K29" s="66">
        <v>87367.186400000006</v>
      </c>
      <c r="L29" s="67">
        <v>15.7637490748718</v>
      </c>
      <c r="M29" s="67">
        <v>0.20033233552774701</v>
      </c>
      <c r="N29" s="66">
        <v>21520935.2601</v>
      </c>
      <c r="O29" s="66">
        <v>107468582.94499999</v>
      </c>
      <c r="P29" s="66">
        <v>110200</v>
      </c>
      <c r="Q29" s="66">
        <v>104600</v>
      </c>
      <c r="R29" s="67">
        <v>5.35372848948374</v>
      </c>
      <c r="S29" s="66">
        <v>6.2841489537205097</v>
      </c>
      <c r="T29" s="66">
        <v>6.2506164311663497</v>
      </c>
      <c r="U29" s="68">
        <v>0.53360483338491305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1517590.5841000001</v>
      </c>
      <c r="E30" s="66">
        <v>1439951</v>
      </c>
      <c r="F30" s="67">
        <v>105.391821256418</v>
      </c>
      <c r="G30" s="66">
        <v>1122490.0421</v>
      </c>
      <c r="H30" s="67">
        <v>35.198578800826603</v>
      </c>
      <c r="I30" s="66">
        <v>170019.8933</v>
      </c>
      <c r="J30" s="67">
        <v>11.2032780831221</v>
      </c>
      <c r="K30" s="66">
        <v>153199.079</v>
      </c>
      <c r="L30" s="67">
        <v>13.648145930398501</v>
      </c>
      <c r="M30" s="67">
        <v>0.109797098062189</v>
      </c>
      <c r="N30" s="66">
        <v>39142439.042000003</v>
      </c>
      <c r="O30" s="66">
        <v>187289753.4698</v>
      </c>
      <c r="P30" s="66">
        <v>74140</v>
      </c>
      <c r="Q30" s="66">
        <v>62174</v>
      </c>
      <c r="R30" s="67">
        <v>19.245987068549599</v>
      </c>
      <c r="S30" s="66">
        <v>20.469255248179099</v>
      </c>
      <c r="T30" s="66">
        <v>18.508805729082901</v>
      </c>
      <c r="U30" s="68">
        <v>9.5775322322516701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823241.01769999997</v>
      </c>
      <c r="E31" s="66">
        <v>1299970</v>
      </c>
      <c r="F31" s="67">
        <v>63.3276935390817</v>
      </c>
      <c r="G31" s="66">
        <v>1085838.0674999999</v>
      </c>
      <c r="H31" s="67">
        <v>-24.183813190911199</v>
      </c>
      <c r="I31" s="66">
        <v>45247.244400000003</v>
      </c>
      <c r="J31" s="67">
        <v>5.4962329897522997</v>
      </c>
      <c r="K31" s="66">
        <v>-25340.753000000001</v>
      </c>
      <c r="L31" s="67">
        <v>-2.3337506538469199</v>
      </c>
      <c r="M31" s="67">
        <v>-2.78555248141206</v>
      </c>
      <c r="N31" s="66">
        <v>32178940.275199998</v>
      </c>
      <c r="O31" s="66">
        <v>168992925.3608</v>
      </c>
      <c r="P31" s="66">
        <v>37973</v>
      </c>
      <c r="Q31" s="66">
        <v>32962</v>
      </c>
      <c r="R31" s="67">
        <v>15.2023542260785</v>
      </c>
      <c r="S31" s="66">
        <v>21.679641263529302</v>
      </c>
      <c r="T31" s="66">
        <v>21.8187614647169</v>
      </c>
      <c r="U31" s="68">
        <v>-0.64170896324577897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292972.07829999999</v>
      </c>
      <c r="E32" s="66">
        <v>167212</v>
      </c>
      <c r="F32" s="67">
        <v>175.20995999090999</v>
      </c>
      <c r="G32" s="66">
        <v>148052.4252</v>
      </c>
      <c r="H32" s="67">
        <v>97.884011629145505</v>
      </c>
      <c r="I32" s="66">
        <v>72143.316000000006</v>
      </c>
      <c r="J32" s="67">
        <v>24.624638777394399</v>
      </c>
      <c r="K32" s="66">
        <v>34865.816400000003</v>
      </c>
      <c r="L32" s="67">
        <v>23.549642197958399</v>
      </c>
      <c r="M32" s="67">
        <v>1.06917042103164</v>
      </c>
      <c r="N32" s="66">
        <v>4600378.6755999997</v>
      </c>
      <c r="O32" s="66">
        <v>24864095.4641</v>
      </c>
      <c r="P32" s="66">
        <v>31110</v>
      </c>
      <c r="Q32" s="66">
        <v>25316</v>
      </c>
      <c r="R32" s="67">
        <v>22.886711960815301</v>
      </c>
      <c r="S32" s="66">
        <v>9.4172959916425594</v>
      </c>
      <c r="T32" s="66">
        <v>7.5622656659819896</v>
      </c>
      <c r="U32" s="68">
        <v>19.698120642133699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6">
        <v>6.1062000000000003</v>
      </c>
      <c r="E33" s="69"/>
      <c r="F33" s="69"/>
      <c r="G33" s="66">
        <v>180.76949999999999</v>
      </c>
      <c r="H33" s="67">
        <v>-96.622107158563793</v>
      </c>
      <c r="I33" s="66">
        <v>0.88619999999999999</v>
      </c>
      <c r="J33" s="67">
        <v>14.5131178146802</v>
      </c>
      <c r="K33" s="66">
        <v>37.406500000000001</v>
      </c>
      <c r="L33" s="67">
        <v>20.692926627556101</v>
      </c>
      <c r="M33" s="67">
        <v>-0.97630893026612997</v>
      </c>
      <c r="N33" s="66">
        <v>101.51909999999999</v>
      </c>
      <c r="O33" s="66">
        <v>4800.4358000000002</v>
      </c>
      <c r="P33" s="66">
        <v>3</v>
      </c>
      <c r="Q33" s="69"/>
      <c r="R33" s="69"/>
      <c r="S33" s="66">
        <v>2.0354000000000001</v>
      </c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6">
        <v>4</v>
      </c>
      <c r="E34" s="69"/>
      <c r="F34" s="69"/>
      <c r="G34" s="69"/>
      <c r="H34" s="69"/>
      <c r="I34" s="66">
        <v>0</v>
      </c>
      <c r="J34" s="67">
        <v>0</v>
      </c>
      <c r="K34" s="69"/>
      <c r="L34" s="69"/>
      <c r="M34" s="69"/>
      <c r="N34" s="66">
        <v>1</v>
      </c>
      <c r="O34" s="66">
        <v>5</v>
      </c>
      <c r="P34" s="66">
        <v>4</v>
      </c>
      <c r="Q34" s="69"/>
      <c r="R34" s="69"/>
      <c r="S34" s="66">
        <v>1</v>
      </c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195810.59640000001</v>
      </c>
      <c r="E35" s="66">
        <v>190097</v>
      </c>
      <c r="F35" s="67">
        <v>103.005621551103</v>
      </c>
      <c r="G35" s="66">
        <v>53944.1561</v>
      </c>
      <c r="H35" s="67">
        <v>262.98759783545898</v>
      </c>
      <c r="I35" s="66">
        <v>13562.242200000001</v>
      </c>
      <c r="J35" s="67">
        <v>6.9262044288426496</v>
      </c>
      <c r="K35" s="66">
        <v>6481.1224000000002</v>
      </c>
      <c r="L35" s="67">
        <v>12.014503272579701</v>
      </c>
      <c r="M35" s="67">
        <v>1.09257615625343</v>
      </c>
      <c r="N35" s="66">
        <v>3852560.4963000002</v>
      </c>
      <c r="O35" s="66">
        <v>27098890.537999999</v>
      </c>
      <c r="P35" s="66">
        <v>14544</v>
      </c>
      <c r="Q35" s="66">
        <v>12170</v>
      </c>
      <c r="R35" s="67">
        <v>19.506984387839001</v>
      </c>
      <c r="S35" s="66">
        <v>13.463324834983499</v>
      </c>
      <c r="T35" s="66">
        <v>13.204734486442099</v>
      </c>
      <c r="U35" s="68">
        <v>1.92070199383066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1416777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1147885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793808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268663.24910000002</v>
      </c>
      <c r="E39" s="66">
        <v>332855</v>
      </c>
      <c r="F39" s="67">
        <v>80.714800468672607</v>
      </c>
      <c r="G39" s="66">
        <v>312446.15269999998</v>
      </c>
      <c r="H39" s="67">
        <v>-14.0129437413937</v>
      </c>
      <c r="I39" s="66">
        <v>14213.239100000001</v>
      </c>
      <c r="J39" s="67">
        <v>5.2903548020107696</v>
      </c>
      <c r="K39" s="66">
        <v>16913.181100000002</v>
      </c>
      <c r="L39" s="67">
        <v>5.4131506993588898</v>
      </c>
      <c r="M39" s="67">
        <v>-0.15963537456593599</v>
      </c>
      <c r="N39" s="66">
        <v>7495606.7152000004</v>
      </c>
      <c r="O39" s="66">
        <v>45180404.1787</v>
      </c>
      <c r="P39" s="66">
        <v>399</v>
      </c>
      <c r="Q39" s="66">
        <v>332</v>
      </c>
      <c r="R39" s="67">
        <v>20.180722891566301</v>
      </c>
      <c r="S39" s="66">
        <v>673.34147644110305</v>
      </c>
      <c r="T39" s="66">
        <v>602.27577289156602</v>
      </c>
      <c r="U39" s="68">
        <v>10.554184768944999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732201.63529999997</v>
      </c>
      <c r="E40" s="66">
        <v>349832</v>
      </c>
      <c r="F40" s="67">
        <v>209.30093167577601</v>
      </c>
      <c r="G40" s="66">
        <v>392066.30060000002</v>
      </c>
      <c r="H40" s="67">
        <v>86.754544876586607</v>
      </c>
      <c r="I40" s="66">
        <v>40466.671199999997</v>
      </c>
      <c r="J40" s="67">
        <v>5.5267113932926204</v>
      </c>
      <c r="K40" s="66">
        <v>21805.812399999999</v>
      </c>
      <c r="L40" s="67">
        <v>5.5617665600510398</v>
      </c>
      <c r="M40" s="67">
        <v>0.85577452734574599</v>
      </c>
      <c r="N40" s="66">
        <v>12466073.7838</v>
      </c>
      <c r="O40" s="66">
        <v>84994273.774200007</v>
      </c>
      <c r="P40" s="66">
        <v>3499</v>
      </c>
      <c r="Q40" s="66">
        <v>2476</v>
      </c>
      <c r="R40" s="67">
        <v>41.3166397415186</v>
      </c>
      <c r="S40" s="66">
        <v>209.26025587310701</v>
      </c>
      <c r="T40" s="66">
        <v>192.775677221325</v>
      </c>
      <c r="U40" s="68">
        <v>7.8775487409219203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259644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81351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56467.205600000001</v>
      </c>
      <c r="E43" s="72"/>
      <c r="F43" s="72"/>
      <c r="G43" s="71">
        <v>36792.369400000003</v>
      </c>
      <c r="H43" s="73">
        <v>53.475317085721599</v>
      </c>
      <c r="I43" s="71">
        <v>6404.0735999999997</v>
      </c>
      <c r="J43" s="73">
        <v>11.3412263489093</v>
      </c>
      <c r="K43" s="71">
        <v>4694.2819</v>
      </c>
      <c r="L43" s="73">
        <v>12.7588464036241</v>
      </c>
      <c r="M43" s="73">
        <v>0.36422859479316799</v>
      </c>
      <c r="N43" s="71">
        <v>953405.94079999998</v>
      </c>
      <c r="O43" s="71">
        <v>6185311.3448000001</v>
      </c>
      <c r="P43" s="71">
        <v>90</v>
      </c>
      <c r="Q43" s="71">
        <v>84</v>
      </c>
      <c r="R43" s="73">
        <v>7.1428571428571397</v>
      </c>
      <c r="S43" s="71">
        <v>627.41339555555498</v>
      </c>
      <c r="T43" s="71">
        <v>532.699001190476</v>
      </c>
      <c r="U43" s="74">
        <v>15.0960108655654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43:C43"/>
    <mergeCell ref="B37:C37"/>
    <mergeCell ref="B23:C23"/>
    <mergeCell ref="B24:C24"/>
    <mergeCell ref="B19:C19"/>
    <mergeCell ref="B20:C20"/>
    <mergeCell ref="B21:C21"/>
    <mergeCell ref="B22:C22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9" workbookViewId="0">
      <selection sqref="A1:H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67690</v>
      </c>
      <c r="D2" s="32">
        <v>569731.98522478598</v>
      </c>
      <c r="E2" s="32">
        <v>444276.14251111099</v>
      </c>
      <c r="F2" s="32">
        <v>125455.842713675</v>
      </c>
      <c r="G2" s="32">
        <v>444276.14251111099</v>
      </c>
      <c r="H2" s="32">
        <v>0.22020150872199501</v>
      </c>
    </row>
    <row r="3" spans="1:8" ht="14.25" x14ac:dyDescent="0.2">
      <c r="A3" s="32">
        <v>2</v>
      </c>
      <c r="B3" s="33">
        <v>13</v>
      </c>
      <c r="C3" s="32">
        <v>10308.026</v>
      </c>
      <c r="D3" s="32">
        <v>100231.628235262</v>
      </c>
      <c r="E3" s="32">
        <v>79058.537050510597</v>
      </c>
      <c r="F3" s="32">
        <v>21173.091184751502</v>
      </c>
      <c r="G3" s="32">
        <v>79058.537050510597</v>
      </c>
      <c r="H3" s="32">
        <v>0.211241616618802</v>
      </c>
    </row>
    <row r="4" spans="1:8" ht="14.25" x14ac:dyDescent="0.2">
      <c r="A4" s="32">
        <v>3</v>
      </c>
      <c r="B4" s="33">
        <v>14</v>
      </c>
      <c r="C4" s="32">
        <v>130449</v>
      </c>
      <c r="D4" s="32">
        <v>292059.11284871801</v>
      </c>
      <c r="E4" s="32">
        <v>230706.25659658099</v>
      </c>
      <c r="F4" s="32">
        <v>61352.8562521368</v>
      </c>
      <c r="G4" s="32">
        <v>230706.25659658099</v>
      </c>
      <c r="H4" s="32">
        <v>0.210069994576463</v>
      </c>
    </row>
    <row r="5" spans="1:8" ht="14.25" x14ac:dyDescent="0.2">
      <c r="A5" s="32">
        <v>4</v>
      </c>
      <c r="B5" s="33">
        <v>15</v>
      </c>
      <c r="C5" s="32">
        <v>5212</v>
      </c>
      <c r="D5" s="32">
        <v>89810.106601709398</v>
      </c>
      <c r="E5" s="32">
        <v>75248.000488888894</v>
      </c>
      <c r="F5" s="32">
        <v>14562.1061128205</v>
      </c>
      <c r="G5" s="32">
        <v>75248.000488888894</v>
      </c>
      <c r="H5" s="32">
        <v>0.162143289478551</v>
      </c>
    </row>
    <row r="6" spans="1:8" ht="14.25" x14ac:dyDescent="0.2">
      <c r="A6" s="32">
        <v>5</v>
      </c>
      <c r="B6" s="33">
        <v>16</v>
      </c>
      <c r="C6" s="32">
        <v>5245</v>
      </c>
      <c r="D6" s="32">
        <v>288902.44722991501</v>
      </c>
      <c r="E6" s="32">
        <v>237569.069611966</v>
      </c>
      <c r="F6" s="32">
        <v>51333.377617948703</v>
      </c>
      <c r="G6" s="32">
        <v>237569.069611966</v>
      </c>
      <c r="H6" s="32">
        <v>0.17768412178626</v>
      </c>
    </row>
    <row r="7" spans="1:8" ht="14.25" x14ac:dyDescent="0.2">
      <c r="A7" s="32">
        <v>6</v>
      </c>
      <c r="B7" s="33">
        <v>17</v>
      </c>
      <c r="C7" s="32">
        <v>22034</v>
      </c>
      <c r="D7" s="32">
        <v>316783.53103504301</v>
      </c>
      <c r="E7" s="32">
        <v>242975.321548718</v>
      </c>
      <c r="F7" s="32">
        <v>73808.209486324806</v>
      </c>
      <c r="G7" s="32">
        <v>242975.321548718</v>
      </c>
      <c r="H7" s="32">
        <v>0.23299257144197999</v>
      </c>
    </row>
    <row r="8" spans="1:8" ht="14.25" x14ac:dyDescent="0.2">
      <c r="A8" s="32">
        <v>7</v>
      </c>
      <c r="B8" s="33">
        <v>18</v>
      </c>
      <c r="C8" s="32">
        <v>59934</v>
      </c>
      <c r="D8" s="32">
        <v>197433.57766837601</v>
      </c>
      <c r="E8" s="32">
        <v>158357.50500170901</v>
      </c>
      <c r="F8" s="32">
        <v>39076.072666666703</v>
      </c>
      <c r="G8" s="32">
        <v>158357.50500170901</v>
      </c>
      <c r="H8" s="32">
        <v>0.19792009610595099</v>
      </c>
    </row>
    <row r="9" spans="1:8" ht="14.25" x14ac:dyDescent="0.2">
      <c r="A9" s="32">
        <v>8</v>
      </c>
      <c r="B9" s="33">
        <v>19</v>
      </c>
      <c r="C9" s="32">
        <v>14486</v>
      </c>
      <c r="D9" s="32">
        <v>136352.235465812</v>
      </c>
      <c r="E9" s="32">
        <v>106238.522771795</v>
      </c>
      <c r="F9" s="32">
        <v>30113.7126940171</v>
      </c>
      <c r="G9" s="32">
        <v>106238.522771795</v>
      </c>
      <c r="H9" s="32">
        <v>0.220852357800673</v>
      </c>
    </row>
    <row r="10" spans="1:8" ht="14.25" x14ac:dyDescent="0.2">
      <c r="A10" s="32">
        <v>9</v>
      </c>
      <c r="B10" s="33">
        <v>21</v>
      </c>
      <c r="C10" s="32">
        <v>267274</v>
      </c>
      <c r="D10" s="32">
        <v>1239987.318</v>
      </c>
      <c r="E10" s="32">
        <v>1250249.308</v>
      </c>
      <c r="F10" s="32">
        <v>-10261.99</v>
      </c>
      <c r="G10" s="32">
        <v>1250249.308</v>
      </c>
      <c r="H10" s="32">
        <v>-8.2758830280230296E-3</v>
      </c>
    </row>
    <row r="11" spans="1:8" ht="14.25" x14ac:dyDescent="0.2">
      <c r="A11" s="32">
        <v>10</v>
      </c>
      <c r="B11" s="33">
        <v>22</v>
      </c>
      <c r="C11" s="32">
        <v>46540</v>
      </c>
      <c r="D11" s="32">
        <v>885813.63128632505</v>
      </c>
      <c r="E11" s="32">
        <v>823480.47133504297</v>
      </c>
      <c r="F11" s="32">
        <v>62333.159951282098</v>
      </c>
      <c r="G11" s="32">
        <v>823480.47133504297</v>
      </c>
      <c r="H11" s="32">
        <v>7.0368255522062398E-2</v>
      </c>
    </row>
    <row r="12" spans="1:8" ht="14.25" x14ac:dyDescent="0.2">
      <c r="A12" s="32">
        <v>11</v>
      </c>
      <c r="B12" s="33">
        <v>23</v>
      </c>
      <c r="C12" s="32">
        <v>280589.40899999999</v>
      </c>
      <c r="D12" s="32">
        <v>2018596.4964598301</v>
      </c>
      <c r="E12" s="32">
        <v>1754414.3009478601</v>
      </c>
      <c r="F12" s="32">
        <v>264182.19551196601</v>
      </c>
      <c r="G12" s="32">
        <v>1754414.3009478601</v>
      </c>
      <c r="H12" s="32">
        <v>0.130874196985521</v>
      </c>
    </row>
    <row r="13" spans="1:8" ht="14.25" x14ac:dyDescent="0.2">
      <c r="A13" s="32">
        <v>12</v>
      </c>
      <c r="B13" s="33">
        <v>24</v>
      </c>
      <c r="C13" s="32">
        <v>20824.696</v>
      </c>
      <c r="D13" s="32">
        <v>668088.14254615398</v>
      </c>
      <c r="E13" s="32">
        <v>610052.10263846198</v>
      </c>
      <c r="F13" s="32">
        <v>58036.039907692299</v>
      </c>
      <c r="G13" s="32">
        <v>610052.10263846198</v>
      </c>
      <c r="H13" s="32">
        <v>8.6868836926982204E-2</v>
      </c>
    </row>
    <row r="14" spans="1:8" ht="14.25" x14ac:dyDescent="0.2">
      <c r="A14" s="32">
        <v>13</v>
      </c>
      <c r="B14" s="33">
        <v>25</v>
      </c>
      <c r="C14" s="32">
        <v>78690</v>
      </c>
      <c r="D14" s="32">
        <v>1093973.0776</v>
      </c>
      <c r="E14" s="32">
        <v>1030423.1393</v>
      </c>
      <c r="F14" s="32">
        <v>63549.938300000002</v>
      </c>
      <c r="G14" s="32">
        <v>1030423.1393</v>
      </c>
      <c r="H14" s="32">
        <v>5.8090952694574802E-2</v>
      </c>
    </row>
    <row r="15" spans="1:8" ht="14.25" x14ac:dyDescent="0.2">
      <c r="A15" s="32">
        <v>14</v>
      </c>
      <c r="B15" s="33">
        <v>26</v>
      </c>
      <c r="C15" s="32">
        <v>71146</v>
      </c>
      <c r="D15" s="32">
        <v>393595.757394357</v>
      </c>
      <c r="E15" s="32">
        <v>360322.11104576802</v>
      </c>
      <c r="F15" s="32">
        <v>33273.646348589398</v>
      </c>
      <c r="G15" s="32">
        <v>360322.11104576802</v>
      </c>
      <c r="H15" s="32">
        <v>8.4537614350480197E-2</v>
      </c>
    </row>
    <row r="16" spans="1:8" ht="14.25" x14ac:dyDescent="0.2">
      <c r="A16" s="32">
        <v>15</v>
      </c>
      <c r="B16" s="33">
        <v>27</v>
      </c>
      <c r="C16" s="32">
        <v>246839.011</v>
      </c>
      <c r="D16" s="32">
        <v>2746221.9973666701</v>
      </c>
      <c r="E16" s="32">
        <v>2560872.9298</v>
      </c>
      <c r="F16" s="32">
        <v>185349.06756666701</v>
      </c>
      <c r="G16" s="32">
        <v>2560872.9298</v>
      </c>
      <c r="H16" s="32">
        <v>6.7492383261220895E-2</v>
      </c>
    </row>
    <row r="17" spans="1:8" ht="14.25" x14ac:dyDescent="0.2">
      <c r="A17" s="32">
        <v>16</v>
      </c>
      <c r="B17" s="33">
        <v>29</v>
      </c>
      <c r="C17" s="32">
        <v>260687</v>
      </c>
      <c r="D17" s="32">
        <v>3142011.07372222</v>
      </c>
      <c r="E17" s="32">
        <v>3085209.23498205</v>
      </c>
      <c r="F17" s="32">
        <v>56801.838740170897</v>
      </c>
      <c r="G17" s="32">
        <v>3085209.23498205</v>
      </c>
      <c r="H17" s="32">
        <v>1.8078179041196001E-2</v>
      </c>
    </row>
    <row r="18" spans="1:8" ht="14.25" x14ac:dyDescent="0.2">
      <c r="A18" s="32">
        <v>17</v>
      </c>
      <c r="B18" s="33">
        <v>31</v>
      </c>
      <c r="C18" s="32">
        <v>67838.428</v>
      </c>
      <c r="D18" s="32">
        <v>330420.51759779901</v>
      </c>
      <c r="E18" s="32">
        <v>272561.31294224103</v>
      </c>
      <c r="F18" s="32">
        <v>57859.2046555579</v>
      </c>
      <c r="G18" s="32">
        <v>272561.31294224103</v>
      </c>
      <c r="H18" s="32">
        <v>0.17510778409343999</v>
      </c>
    </row>
    <row r="19" spans="1:8" ht="14.25" x14ac:dyDescent="0.2">
      <c r="A19" s="32">
        <v>18</v>
      </c>
      <c r="B19" s="33">
        <v>32</v>
      </c>
      <c r="C19" s="32">
        <v>16492.347000000002</v>
      </c>
      <c r="D19" s="32">
        <v>255646.282549444</v>
      </c>
      <c r="E19" s="32">
        <v>239380.553400837</v>
      </c>
      <c r="F19" s="32">
        <v>16265.729148607499</v>
      </c>
      <c r="G19" s="32">
        <v>239380.553400837</v>
      </c>
      <c r="H19" s="32">
        <v>6.3625916975583396E-2</v>
      </c>
    </row>
    <row r="20" spans="1:8" ht="14.25" x14ac:dyDescent="0.2">
      <c r="A20" s="32">
        <v>19</v>
      </c>
      <c r="B20" s="33">
        <v>33</v>
      </c>
      <c r="C20" s="32">
        <v>64345.040999999997</v>
      </c>
      <c r="D20" s="32">
        <v>648612.75910276803</v>
      </c>
      <c r="E20" s="32">
        <v>525776.35168265097</v>
      </c>
      <c r="F20" s="32">
        <v>122836.407420117</v>
      </c>
      <c r="G20" s="32">
        <v>525776.35168265097</v>
      </c>
      <c r="H20" s="32">
        <v>0.18938327329551399</v>
      </c>
    </row>
    <row r="21" spans="1:8" ht="14.25" x14ac:dyDescent="0.2">
      <c r="A21" s="32">
        <v>20</v>
      </c>
      <c r="B21" s="33">
        <v>34</v>
      </c>
      <c r="C21" s="32">
        <v>44274.561000000002</v>
      </c>
      <c r="D21" s="32">
        <v>253754.595893541</v>
      </c>
      <c r="E21" s="32">
        <v>174089.84956757701</v>
      </c>
      <c r="F21" s="32">
        <v>79664.746325963599</v>
      </c>
      <c r="G21" s="32">
        <v>174089.84956757701</v>
      </c>
      <c r="H21" s="32">
        <v>0.31394405309366702</v>
      </c>
    </row>
    <row r="22" spans="1:8" ht="14.25" x14ac:dyDescent="0.2">
      <c r="A22" s="32">
        <v>21</v>
      </c>
      <c r="B22" s="33">
        <v>35</v>
      </c>
      <c r="C22" s="32">
        <v>42628.675000000003</v>
      </c>
      <c r="D22" s="32">
        <v>956672.65018318605</v>
      </c>
      <c r="E22" s="32">
        <v>926838.63576991204</v>
      </c>
      <c r="F22" s="32">
        <v>29834.014413274301</v>
      </c>
      <c r="G22" s="32">
        <v>926838.63576991204</v>
      </c>
      <c r="H22" s="32">
        <v>3.1185185870591801E-2</v>
      </c>
    </row>
    <row r="23" spans="1:8" ht="14.25" x14ac:dyDescent="0.2">
      <c r="A23" s="32">
        <v>22</v>
      </c>
      <c r="B23" s="33">
        <v>36</v>
      </c>
      <c r="C23" s="32">
        <v>141698.427</v>
      </c>
      <c r="D23" s="32">
        <v>692513.21299380495</v>
      </c>
      <c r="E23" s="32">
        <v>587643.46608639904</v>
      </c>
      <c r="F23" s="32">
        <v>104869.74690740601</v>
      </c>
      <c r="G23" s="32">
        <v>587643.46608639904</v>
      </c>
      <c r="H23" s="32">
        <v>0.15143356825502799</v>
      </c>
    </row>
    <row r="24" spans="1:8" ht="14.25" x14ac:dyDescent="0.2">
      <c r="A24" s="32">
        <v>23</v>
      </c>
      <c r="B24" s="33">
        <v>37</v>
      </c>
      <c r="C24" s="32">
        <v>140502.89300000001</v>
      </c>
      <c r="D24" s="32">
        <v>1517590.59701504</v>
      </c>
      <c r="E24" s="32">
        <v>1347570.6808907399</v>
      </c>
      <c r="F24" s="32">
        <v>170019.916124304</v>
      </c>
      <c r="G24" s="32">
        <v>1347570.6808907399</v>
      </c>
      <c r="H24" s="32">
        <v>0.11203279491762599</v>
      </c>
    </row>
    <row r="25" spans="1:8" ht="14.25" x14ac:dyDescent="0.2">
      <c r="A25" s="32">
        <v>24</v>
      </c>
      <c r="B25" s="33">
        <v>38</v>
      </c>
      <c r="C25" s="32">
        <v>321243.15999999997</v>
      </c>
      <c r="D25" s="32">
        <v>823240.99214513297</v>
      </c>
      <c r="E25" s="32">
        <v>777993.81181061896</v>
      </c>
      <c r="F25" s="32">
        <v>45247.180334513301</v>
      </c>
      <c r="G25" s="32">
        <v>777993.81181061896</v>
      </c>
      <c r="H25" s="32">
        <v>5.4962253782591598E-2</v>
      </c>
    </row>
    <row r="26" spans="1:8" ht="14.25" x14ac:dyDescent="0.2">
      <c r="A26" s="32">
        <v>25</v>
      </c>
      <c r="B26" s="33">
        <v>39</v>
      </c>
      <c r="C26" s="32">
        <v>108420.109</v>
      </c>
      <c r="D26" s="32">
        <v>292972.02992502798</v>
      </c>
      <c r="E26" s="32">
        <v>220828.87413219901</v>
      </c>
      <c r="F26" s="32">
        <v>72143.155792829304</v>
      </c>
      <c r="G26" s="32">
        <v>220828.87413219901</v>
      </c>
      <c r="H26" s="32">
        <v>0.24624588159931399</v>
      </c>
    </row>
    <row r="27" spans="1:8" ht="14.25" x14ac:dyDescent="0.2">
      <c r="A27" s="32">
        <v>26</v>
      </c>
      <c r="B27" s="33">
        <v>40</v>
      </c>
      <c r="C27" s="32">
        <v>3</v>
      </c>
      <c r="D27" s="32">
        <v>6.1062000000000003</v>
      </c>
      <c r="E27" s="32">
        <v>5.22</v>
      </c>
      <c r="F27" s="32">
        <v>0.88619999999999999</v>
      </c>
      <c r="G27" s="32">
        <v>5.22</v>
      </c>
      <c r="H27" s="32">
        <v>0.14513117814680199</v>
      </c>
    </row>
    <row r="28" spans="1:8" ht="14.25" x14ac:dyDescent="0.2">
      <c r="A28" s="32">
        <v>27</v>
      </c>
      <c r="B28" s="33">
        <v>41</v>
      </c>
      <c r="C28" s="32">
        <v>4</v>
      </c>
      <c r="D28" s="32">
        <v>4</v>
      </c>
      <c r="E28" s="32">
        <v>4</v>
      </c>
      <c r="F28" s="32">
        <v>0</v>
      </c>
      <c r="G28" s="32">
        <v>4</v>
      </c>
      <c r="H28" s="32">
        <v>0</v>
      </c>
    </row>
    <row r="29" spans="1:8" ht="14.25" x14ac:dyDescent="0.2">
      <c r="A29" s="32">
        <v>28</v>
      </c>
      <c r="B29" s="33">
        <v>42</v>
      </c>
      <c r="C29" s="33">
        <v>12797.696</v>
      </c>
      <c r="D29" s="33">
        <v>195810.5962</v>
      </c>
      <c r="E29" s="33">
        <v>182248.35130000001</v>
      </c>
      <c r="F29" s="33">
        <v>13562.2449</v>
      </c>
      <c r="G29" s="33">
        <v>182248.35130000001</v>
      </c>
      <c r="H29" s="33">
        <v>6.9262058148005401E-2</v>
      </c>
    </row>
    <row r="30" spans="1:8" ht="14.25" x14ac:dyDescent="0.2">
      <c r="A30" s="32">
        <v>29</v>
      </c>
      <c r="B30" s="33">
        <v>75</v>
      </c>
      <c r="C30" s="33">
        <v>399</v>
      </c>
      <c r="D30" s="33">
        <v>268663.24786324799</v>
      </c>
      <c r="E30" s="33">
        <v>254450.01282051299</v>
      </c>
      <c r="F30" s="33">
        <v>14213.235042734999</v>
      </c>
      <c r="G30" s="33">
        <v>254450.01282051299</v>
      </c>
      <c r="H30" s="33">
        <v>5.2903533161966797E-2</v>
      </c>
    </row>
    <row r="31" spans="1:8" ht="14.25" x14ac:dyDescent="0.2">
      <c r="A31" s="32">
        <v>30</v>
      </c>
      <c r="B31" s="33">
        <v>76</v>
      </c>
      <c r="C31" s="32">
        <v>3773</v>
      </c>
      <c r="D31" s="32">
        <v>732201.62985812</v>
      </c>
      <c r="E31" s="32">
        <v>691734.95430598303</v>
      </c>
      <c r="F31" s="32">
        <v>40466.675552136803</v>
      </c>
      <c r="G31" s="32">
        <v>691734.95430598303</v>
      </c>
      <c r="H31" s="32">
        <v>5.5267120287588102E-2</v>
      </c>
    </row>
    <row r="32" spans="1:8" ht="14.25" x14ac:dyDescent="0.2">
      <c r="A32" s="32">
        <v>31</v>
      </c>
      <c r="B32" s="33">
        <v>99</v>
      </c>
      <c r="C32" s="32">
        <v>92</v>
      </c>
      <c r="D32" s="32">
        <v>56467.2045987444</v>
      </c>
      <c r="E32" s="32">
        <v>50063.132728235403</v>
      </c>
      <c r="F32" s="32">
        <v>6404.0718705090403</v>
      </c>
      <c r="G32" s="32">
        <v>50063.132728235403</v>
      </c>
      <c r="H32" s="32">
        <v>0.11341223487184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2014-05-31T04:08:01Z</dcterms:modified>
</cp:coreProperties>
</file>