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<sst xmlns="http://schemas.openxmlformats.org/spreadsheetml/2006/main" count="114" uniqueCount="71">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</sst>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4" sqref="J2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27667952.033300001</v>
      </c>
      <c r="F3" s="25">
        <f>RA!I7</f>
        <v>2290333.9775</v>
      </c>
      <c r="G3" s="16">
        <f>E3-F3</f>
        <v>25377618.055800002</v>
      </c>
      <c r="H3" s="27">
        <f>RA!J7</f>
        <v>8.2779309966399008</v>
      </c>
      <c r="I3" s="20">
        <f>SUM(I4:I39)</f>
        <v>27667961.220157526</v>
      </c>
      <c r="J3" s="21">
        <f>SUM(J4:J39)</f>
        <v>25377627.14167425</v>
      </c>
      <c r="K3" s="22">
        <f>E3-I3</f>
        <v>-9.1868575252592564</v>
      </c>
      <c r="L3" s="22">
        <f>G3-J3</f>
        <v>-9.0858742482960224</v>
      </c>
    </row>
    <row r="4" spans="1:12">
      <c r="A4" s="38">
        <f>RA!A8</f>
        <v>41761</v>
      </c>
      <c r="B4" s="12">
        <v>12</v>
      </c>
      <c r="C4" s="35" t="s">
        <v>6</v>
      </c>
      <c r="D4" s="35"/>
      <c r="E4" s="15">
        <f>VLOOKUP(C4,RA!B8:D39,3,0)</f>
        <v>746908.05909999995</v>
      </c>
      <c r="F4" s="25">
        <f>VLOOKUP(C4,RA!B8:I43,8,0)</f>
        <v>191605.24350000001</v>
      </c>
      <c r="G4" s="16">
        <f t="shared" ref="G4:G39" si="0">E4-F4</f>
        <v>555302.81559999997</v>
      </c>
      <c r="H4" s="27">
        <f>RA!J8</f>
        <v>25.653123053843899</v>
      </c>
      <c r="I4" s="20">
        <f>VLOOKUP(B4,RMS!B:D,3,FALSE)</f>
        <v>746908.62830512796</v>
      </c>
      <c r="J4" s="21">
        <f>VLOOKUP(B4,RMS!B:E,4,FALSE)</f>
        <v>555302.81997521396</v>
      </c>
      <c r="K4" s="22">
        <f t="shared" ref="K4:K39" si="1">E4-I4</f>
        <v>-0.56920512800570577</v>
      </c>
      <c r="L4" s="22">
        <f t="shared" ref="L4:L39" si="2">G4-J4</f>
        <v>-4.3752139899879694E-3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160974.71429999999</v>
      </c>
      <c r="F5" s="25">
        <f>VLOOKUP(C5,RA!B9:I44,8,0)</f>
        <v>35200.639300000003</v>
      </c>
      <c r="G5" s="16">
        <f t="shared" si="0"/>
        <v>125774.07499999998</v>
      </c>
      <c r="H5" s="27">
        <f>RA!J9</f>
        <v>21.867185447770702</v>
      </c>
      <c r="I5" s="20">
        <f>VLOOKUP(B5,RMS!B:D,3,FALSE)</f>
        <v>160974.74936922299</v>
      </c>
      <c r="J5" s="21">
        <f>VLOOKUP(B5,RMS!B:E,4,FALSE)</f>
        <v>125774.06335998001</v>
      </c>
      <c r="K5" s="22">
        <f t="shared" si="1"/>
        <v>-3.5069222998572513E-2</v>
      </c>
      <c r="L5" s="22">
        <f t="shared" si="2"/>
        <v>1.164001997676678E-2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292859.15210000001</v>
      </c>
      <c r="F6" s="25">
        <f>VLOOKUP(C6,RA!B10:I45,8,0)</f>
        <v>71168.623900000006</v>
      </c>
      <c r="G6" s="16">
        <f t="shared" si="0"/>
        <v>221690.5282</v>
      </c>
      <c r="H6" s="27">
        <f>RA!J10</f>
        <v>24.301314604536799</v>
      </c>
      <c r="I6" s="20">
        <f>VLOOKUP(B6,RMS!B:D,3,FALSE)</f>
        <v>292861.74874017102</v>
      </c>
      <c r="J6" s="21">
        <f>VLOOKUP(B6,RMS!B:E,4,FALSE)</f>
        <v>221690.528182051</v>
      </c>
      <c r="K6" s="22">
        <f t="shared" si="1"/>
        <v>-2.5966401710174978</v>
      </c>
      <c r="L6" s="22">
        <f t="shared" si="2"/>
        <v>1.794900163076818E-5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71686.558099999995</v>
      </c>
      <c r="F7" s="25">
        <f>VLOOKUP(C7,RA!B11:I46,8,0)</f>
        <v>14927.853800000001</v>
      </c>
      <c r="G7" s="16">
        <f t="shared" si="0"/>
        <v>56758.704299999998</v>
      </c>
      <c r="H7" s="27">
        <f>RA!J11</f>
        <v>20.8237836989973</v>
      </c>
      <c r="I7" s="20">
        <f>VLOOKUP(B7,RMS!B:D,3,FALSE)</f>
        <v>71686.566800854707</v>
      </c>
      <c r="J7" s="21">
        <f>VLOOKUP(B7,RMS!B:E,4,FALSE)</f>
        <v>56758.7042008547</v>
      </c>
      <c r="K7" s="22">
        <f t="shared" si="1"/>
        <v>-8.7008547125151381E-3</v>
      </c>
      <c r="L7" s="22">
        <f t="shared" si="2"/>
        <v>9.9145298008807003E-5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439096.00459999999</v>
      </c>
      <c r="F8" s="25">
        <f>VLOOKUP(C8,RA!B12:I47,8,0)</f>
        <v>81484.954100000003</v>
      </c>
      <c r="G8" s="16">
        <f t="shared" si="0"/>
        <v>357611.05050000001</v>
      </c>
      <c r="H8" s="27">
        <f>RA!J12</f>
        <v>18.557434648996601</v>
      </c>
      <c r="I8" s="20">
        <f>VLOOKUP(B8,RMS!B:D,3,FALSE)</f>
        <v>439096.008831624</v>
      </c>
      <c r="J8" s="21">
        <f>VLOOKUP(B8,RMS!B:E,4,FALSE)</f>
        <v>357611.05193333299</v>
      </c>
      <c r="K8" s="22">
        <f t="shared" si="1"/>
        <v>-4.2316240142099559E-3</v>
      </c>
      <c r="L8" s="22">
        <f t="shared" si="2"/>
        <v>-1.4333329745568335E-3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445976.29320000001</v>
      </c>
      <c r="F9" s="25">
        <f>VLOOKUP(C9,RA!B13:I48,8,0)</f>
        <v>93278.8603</v>
      </c>
      <c r="G9" s="16">
        <f t="shared" si="0"/>
        <v>352697.43290000001</v>
      </c>
      <c r="H9" s="27">
        <f>RA!J13</f>
        <v>20.915654424296601</v>
      </c>
      <c r="I9" s="20">
        <f>VLOOKUP(B9,RMS!B:D,3,FALSE)</f>
        <v>445976.56194529898</v>
      </c>
      <c r="J9" s="21">
        <f>VLOOKUP(B9,RMS!B:E,4,FALSE)</f>
        <v>352697.43085470097</v>
      </c>
      <c r="K9" s="22">
        <f t="shared" si="1"/>
        <v>-0.26874529896304011</v>
      </c>
      <c r="L9" s="22">
        <f t="shared" si="2"/>
        <v>2.0452990429475904E-3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252985.0895</v>
      </c>
      <c r="F10" s="25">
        <f>VLOOKUP(C10,RA!B14:I49,8,0)</f>
        <v>53716.127399999998</v>
      </c>
      <c r="G10" s="16">
        <f t="shared" si="0"/>
        <v>199268.9621</v>
      </c>
      <c r="H10" s="27">
        <f>RA!J14</f>
        <v>21.232922266748801</v>
      </c>
      <c r="I10" s="20">
        <f>VLOOKUP(B10,RMS!B:D,3,FALSE)</f>
        <v>252985.090811111</v>
      </c>
      <c r="J10" s="21">
        <f>VLOOKUP(B10,RMS!B:E,4,FALSE)</f>
        <v>199268.96049145301</v>
      </c>
      <c r="K10" s="22">
        <f t="shared" si="1"/>
        <v>-1.3111110019963235E-3</v>
      </c>
      <c r="L10" s="22">
        <f t="shared" si="2"/>
        <v>1.6085469978861511E-3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242734.8878</v>
      </c>
      <c r="F11" s="25">
        <f>VLOOKUP(C11,RA!B15:I50,8,0)</f>
        <v>42208.962599999999</v>
      </c>
      <c r="G11" s="16">
        <f t="shared" si="0"/>
        <v>200525.9252</v>
      </c>
      <c r="H11" s="27">
        <f>RA!J15</f>
        <v>17.3889147054864</v>
      </c>
      <c r="I11" s="20">
        <f>VLOOKUP(B11,RMS!B:D,3,FALSE)</f>
        <v>242735.075192308</v>
      </c>
      <c r="J11" s="21">
        <f>VLOOKUP(B11,RMS!B:E,4,FALSE)</f>
        <v>200525.92771538501</v>
      </c>
      <c r="K11" s="22">
        <f t="shared" si="1"/>
        <v>-0.18739230799837969</v>
      </c>
      <c r="L11" s="22">
        <f t="shared" si="2"/>
        <v>-2.5153850147034973E-3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1369691.4124</v>
      </c>
      <c r="F12" s="25">
        <f>VLOOKUP(C12,RA!B16:I51,8,0)</f>
        <v>14517.3796</v>
      </c>
      <c r="G12" s="16">
        <f t="shared" si="0"/>
        <v>1355174.0327999999</v>
      </c>
      <c r="H12" s="27">
        <f>RA!J16</f>
        <v>1.0599014835438301</v>
      </c>
      <c r="I12" s="20">
        <f>VLOOKUP(B12,RMS!B:D,3,FALSE)</f>
        <v>1369690.9968999999</v>
      </c>
      <c r="J12" s="21">
        <f>VLOOKUP(B12,RMS!B:E,4,FALSE)</f>
        <v>1355174.0327999999</v>
      </c>
      <c r="K12" s="22">
        <f t="shared" si="1"/>
        <v>0.41550000011920929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1287581.8396000001</v>
      </c>
      <c r="F13" s="25">
        <f>VLOOKUP(C13,RA!B17:I52,8,0)</f>
        <v>41862.861299999997</v>
      </c>
      <c r="G13" s="16">
        <f t="shared" si="0"/>
        <v>1245718.9783000001</v>
      </c>
      <c r="H13" s="27">
        <f>RA!J17</f>
        <v>3.2512777062004199</v>
      </c>
      <c r="I13" s="20">
        <f>VLOOKUP(B13,RMS!B:D,3,FALSE)</f>
        <v>1287581.95497094</v>
      </c>
      <c r="J13" s="21">
        <f>VLOOKUP(B13,RMS!B:E,4,FALSE)</f>
        <v>1245718.97851197</v>
      </c>
      <c r="K13" s="22">
        <f t="shared" si="1"/>
        <v>-0.11537093995139003</v>
      </c>
      <c r="L13" s="22">
        <f t="shared" si="2"/>
        <v>-2.1196994930505753E-4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2461356.3149000001</v>
      </c>
      <c r="F14" s="25">
        <f>VLOOKUP(C14,RA!B18:I53,8,0)</f>
        <v>321467.27909999999</v>
      </c>
      <c r="G14" s="16">
        <f t="shared" si="0"/>
        <v>2139889.0358000002</v>
      </c>
      <c r="H14" s="27">
        <f>RA!J18</f>
        <v>13.060574657719201</v>
      </c>
      <c r="I14" s="20">
        <f>VLOOKUP(B14,RMS!B:D,3,FALSE)</f>
        <v>2461356.90108974</v>
      </c>
      <c r="J14" s="21">
        <f>VLOOKUP(B14,RMS!B:E,4,FALSE)</f>
        <v>2139889.0364871798</v>
      </c>
      <c r="K14" s="22">
        <f t="shared" si="1"/>
        <v>-0.58618973987177014</v>
      </c>
      <c r="L14" s="22">
        <f t="shared" si="2"/>
        <v>-6.8717962130904198E-4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1082042.6872</v>
      </c>
      <c r="F15" s="25">
        <f>VLOOKUP(C15,RA!B19:I54,8,0)</f>
        <v>142372.67559999999</v>
      </c>
      <c r="G15" s="16">
        <f t="shared" si="0"/>
        <v>939670.01160000009</v>
      </c>
      <c r="H15" s="27">
        <f>RA!J19</f>
        <v>13.1577688462936</v>
      </c>
      <c r="I15" s="20">
        <f>VLOOKUP(B15,RMS!B:D,3,FALSE)</f>
        <v>1082042.7594914499</v>
      </c>
      <c r="J15" s="21">
        <f>VLOOKUP(B15,RMS!B:E,4,FALSE)</f>
        <v>939670.01199743606</v>
      </c>
      <c r="K15" s="22">
        <f t="shared" si="1"/>
        <v>-7.2291449876502156E-2</v>
      </c>
      <c r="L15" s="22">
        <f t="shared" si="2"/>
        <v>-3.9743597153574228E-4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2786505.5397000001</v>
      </c>
      <c r="F16" s="25">
        <f>VLOOKUP(C16,RA!B20:I55,8,0)</f>
        <v>173139.19680000001</v>
      </c>
      <c r="G16" s="16">
        <f t="shared" si="0"/>
        <v>2613366.3429</v>
      </c>
      <c r="H16" s="27">
        <f>RA!J20</f>
        <v>6.2134883399026197</v>
      </c>
      <c r="I16" s="20">
        <f>VLOOKUP(B16,RMS!B:D,3,FALSE)</f>
        <v>2786505.6362000001</v>
      </c>
      <c r="J16" s="21">
        <f>VLOOKUP(B16,RMS!B:E,4,FALSE)</f>
        <v>2613366.3429</v>
      </c>
      <c r="K16" s="22">
        <f t="shared" si="1"/>
        <v>-9.6499999985098839E-2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439476.54599999997</v>
      </c>
      <c r="F17" s="25">
        <f>VLOOKUP(C17,RA!B21:I56,8,0)</f>
        <v>28196.057000000001</v>
      </c>
      <c r="G17" s="16">
        <f t="shared" si="0"/>
        <v>411280.48899999994</v>
      </c>
      <c r="H17" s="27">
        <f>RA!J21</f>
        <v>6.4158274785385201</v>
      </c>
      <c r="I17" s="20">
        <f>VLOOKUP(B17,RMS!B:D,3,FALSE)</f>
        <v>439476.55970600602</v>
      </c>
      <c r="J17" s="21">
        <f>VLOOKUP(B17,RMS!B:E,4,FALSE)</f>
        <v>411280.48875450401</v>
      </c>
      <c r="K17" s="22">
        <f t="shared" si="1"/>
        <v>-1.3706006051506847E-2</v>
      </c>
      <c r="L17" s="22">
        <f t="shared" si="2"/>
        <v>2.4549593217670918E-4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1581995.4824000001</v>
      </c>
      <c r="F18" s="25">
        <f>VLOOKUP(C18,RA!B22:I57,8,0)</f>
        <v>188831.58670000001</v>
      </c>
      <c r="G18" s="16">
        <f t="shared" si="0"/>
        <v>1393163.8957</v>
      </c>
      <c r="H18" s="27">
        <f>RA!J22</f>
        <v>11.9362911462635</v>
      </c>
      <c r="I18" s="20">
        <f>VLOOKUP(B18,RMS!B:D,3,FALSE)</f>
        <v>1581995.5837974399</v>
      </c>
      <c r="J18" s="21">
        <f>VLOOKUP(B18,RMS!B:E,4,FALSE)</f>
        <v>1393163.89400769</v>
      </c>
      <c r="K18" s="22">
        <f t="shared" si="1"/>
        <v>-0.10139743983745575</v>
      </c>
      <c r="L18" s="22">
        <f t="shared" si="2"/>
        <v>1.6923099756240845E-3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3813219.4079</v>
      </c>
      <c r="F19" s="25">
        <f>VLOOKUP(C19,RA!B23:I58,8,0)</f>
        <v>127797.1692</v>
      </c>
      <c r="G19" s="16">
        <f t="shared" si="0"/>
        <v>3685422.2387000001</v>
      </c>
      <c r="H19" s="27">
        <f>RA!J23</f>
        <v>3.3514244927852199</v>
      </c>
      <c r="I19" s="20">
        <f>VLOOKUP(B19,RMS!B:D,3,FALSE)</f>
        <v>3813220.6262265001</v>
      </c>
      <c r="J19" s="21">
        <f>VLOOKUP(B19,RMS!B:E,4,FALSE)</f>
        <v>3685422.27708547</v>
      </c>
      <c r="K19" s="22">
        <f t="shared" si="1"/>
        <v>-1.2183265001513064</v>
      </c>
      <c r="L19" s="22">
        <f t="shared" si="2"/>
        <v>-3.8385469932109118E-2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365645.93160000001</v>
      </c>
      <c r="F20" s="25">
        <f>VLOOKUP(C20,RA!B24:I59,8,0)</f>
        <v>44853.267699999997</v>
      </c>
      <c r="G20" s="16">
        <f t="shared" si="0"/>
        <v>320792.66390000004</v>
      </c>
      <c r="H20" s="27">
        <f>RA!J24</f>
        <v>12.2668581334217</v>
      </c>
      <c r="I20" s="20">
        <f>VLOOKUP(B20,RMS!B:D,3,FALSE)</f>
        <v>365645.93717752799</v>
      </c>
      <c r="J20" s="21">
        <f>VLOOKUP(B20,RMS!B:E,4,FALSE)</f>
        <v>320792.66632428602</v>
      </c>
      <c r="K20" s="22">
        <f t="shared" si="1"/>
        <v>-5.577527976129204E-3</v>
      </c>
      <c r="L20" s="22">
        <f t="shared" si="2"/>
        <v>-2.4242859799414873E-3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336739.9621</v>
      </c>
      <c r="F21" s="25">
        <f>VLOOKUP(C21,RA!B25:I60,8,0)</f>
        <v>13766.586600000001</v>
      </c>
      <c r="G21" s="16">
        <f t="shared" si="0"/>
        <v>322973.37550000002</v>
      </c>
      <c r="H21" s="27">
        <f>RA!J25</f>
        <v>4.0881950909977904</v>
      </c>
      <c r="I21" s="20">
        <f>VLOOKUP(B21,RMS!B:D,3,FALSE)</f>
        <v>336739.96184738702</v>
      </c>
      <c r="J21" s="21">
        <f>VLOOKUP(B21,RMS!B:E,4,FALSE)</f>
        <v>322973.45861404802</v>
      </c>
      <c r="K21" s="22">
        <f t="shared" si="1"/>
        <v>2.5261298287659883E-4</v>
      </c>
      <c r="L21" s="22">
        <f t="shared" si="2"/>
        <v>-8.31140480004251E-2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720146.63679999998</v>
      </c>
      <c r="F22" s="25">
        <f>VLOOKUP(C22,RA!B26:I61,8,0)</f>
        <v>122020.8346</v>
      </c>
      <c r="G22" s="16">
        <f t="shared" si="0"/>
        <v>598125.80220000003</v>
      </c>
      <c r="H22" s="27">
        <f>RA!J26</f>
        <v>16.943887309146401</v>
      </c>
      <c r="I22" s="20">
        <f>VLOOKUP(B22,RMS!B:D,3,FALSE)</f>
        <v>720146.628446933</v>
      </c>
      <c r="J22" s="21">
        <f>VLOOKUP(B22,RMS!B:E,4,FALSE)</f>
        <v>598125.70867063396</v>
      </c>
      <c r="K22" s="22">
        <f t="shared" si="1"/>
        <v>8.3530669799074531E-3</v>
      </c>
      <c r="L22" s="22">
        <f t="shared" si="2"/>
        <v>9.3529366073198617E-2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359878.69839999999</v>
      </c>
      <c r="F23" s="25">
        <f>VLOOKUP(C23,RA!B27:I62,8,0)</f>
        <v>103653.1594</v>
      </c>
      <c r="G23" s="16">
        <f t="shared" si="0"/>
        <v>256225.53899999999</v>
      </c>
      <c r="H23" s="27">
        <f>RA!J27</f>
        <v>28.802249163631</v>
      </c>
      <c r="I23" s="20">
        <f>VLOOKUP(B23,RMS!B:D,3,FALSE)</f>
        <v>359878.69908760302</v>
      </c>
      <c r="J23" s="21">
        <f>VLOOKUP(B23,RMS!B:E,4,FALSE)</f>
        <v>256225.540223747</v>
      </c>
      <c r="K23" s="22">
        <f t="shared" si="1"/>
        <v>-6.8760302383452654E-4</v>
      </c>
      <c r="L23" s="22">
        <f t="shared" si="2"/>
        <v>-1.2237470073159784E-3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1322916.2948</v>
      </c>
      <c r="F24" s="25">
        <f>VLOOKUP(C24,RA!B28:I63,8,0)</f>
        <v>-27585.699799999999</v>
      </c>
      <c r="G24" s="16">
        <f t="shared" si="0"/>
        <v>1350501.9946000001</v>
      </c>
      <c r="H24" s="27">
        <f>RA!J28</f>
        <v>-2.08521883874523</v>
      </c>
      <c r="I24" s="20">
        <f>VLOOKUP(B24,RMS!B:D,3,FALSE)</f>
        <v>1322916.29485664</v>
      </c>
      <c r="J24" s="21">
        <f>VLOOKUP(B24,RMS!B:E,4,FALSE)</f>
        <v>1350501.97983628</v>
      </c>
      <c r="K24" s="22">
        <f t="shared" si="1"/>
        <v>-5.6640012189745903E-5</v>
      </c>
      <c r="L24" s="22">
        <f t="shared" si="2"/>
        <v>1.4763720100745559E-2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928712.2818</v>
      </c>
      <c r="F25" s="25">
        <f>VLOOKUP(C25,RA!B29:I64,8,0)</f>
        <v>121211.8735</v>
      </c>
      <c r="G25" s="16">
        <f t="shared" si="0"/>
        <v>807500.40830000001</v>
      </c>
      <c r="H25" s="27">
        <f>RA!J29</f>
        <v>13.0516066036158</v>
      </c>
      <c r="I25" s="20">
        <f>VLOOKUP(B25,RMS!B:D,3,FALSE)</f>
        <v>928712.28053097299</v>
      </c>
      <c r="J25" s="21">
        <f>VLOOKUP(B25,RMS!B:E,4,FALSE)</f>
        <v>807500.42651207396</v>
      </c>
      <c r="K25" s="22">
        <f t="shared" si="1"/>
        <v>1.2690270086750388E-3</v>
      </c>
      <c r="L25" s="22">
        <f t="shared" si="2"/>
        <v>-1.821207394823432E-2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1972619.6736999999</v>
      </c>
      <c r="F26" s="25">
        <f>VLOOKUP(C26,RA!B30:I65,8,0)</f>
        <v>201714.43290000001</v>
      </c>
      <c r="G26" s="16">
        <f t="shared" si="0"/>
        <v>1770905.2407999998</v>
      </c>
      <c r="H26" s="27">
        <f>RA!J30</f>
        <v>10.225713328796401</v>
      </c>
      <c r="I26" s="20">
        <f>VLOOKUP(B26,RMS!B:D,3,FALSE)</f>
        <v>1972619.6457752199</v>
      </c>
      <c r="J26" s="21">
        <f>VLOOKUP(B26,RMS!B:E,4,FALSE)</f>
        <v>1770905.31731093</v>
      </c>
      <c r="K26" s="22">
        <f t="shared" si="1"/>
        <v>2.792478003539145E-2</v>
      </c>
      <c r="L26" s="22">
        <f t="shared" si="2"/>
        <v>-7.6510930201038718E-2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2362308.2209000001</v>
      </c>
      <c r="F27" s="25">
        <f>VLOOKUP(C27,RA!B31:I66,8,0)</f>
        <v>-35538.139499999997</v>
      </c>
      <c r="G27" s="16">
        <f t="shared" si="0"/>
        <v>2397846.3604000001</v>
      </c>
      <c r="H27" s="27">
        <f>RA!J31</f>
        <v>-1.5043819932379801</v>
      </c>
      <c r="I27" s="20">
        <f>VLOOKUP(B27,RMS!B:D,3,FALSE)</f>
        <v>2362308.1092177001</v>
      </c>
      <c r="J27" s="21">
        <f>VLOOKUP(B27,RMS!B:E,4,FALSE)</f>
        <v>2397847.3580159298</v>
      </c>
      <c r="K27" s="22">
        <f t="shared" si="1"/>
        <v>0.11168229999020696</v>
      </c>
      <c r="L27" s="22">
        <f t="shared" si="2"/>
        <v>-0.99761592969298363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172782.59210000001</v>
      </c>
      <c r="F28" s="25">
        <f>VLOOKUP(C28,RA!B32:I67,8,0)</f>
        <v>48135.692900000002</v>
      </c>
      <c r="G28" s="16">
        <f t="shared" si="0"/>
        <v>124646.89920000001</v>
      </c>
      <c r="H28" s="27">
        <f>RA!J32</f>
        <v>27.859110292859199</v>
      </c>
      <c r="I28" s="20">
        <f>VLOOKUP(B28,RMS!B:D,3,FALSE)</f>
        <v>172782.46985873999</v>
      </c>
      <c r="J28" s="21">
        <f>VLOOKUP(B28,RMS!B:E,4,FALSE)</f>
        <v>124646.881327517</v>
      </c>
      <c r="K28" s="22">
        <f t="shared" si="1"/>
        <v>0.12224126001819968</v>
      </c>
      <c r="L28" s="22">
        <f t="shared" si="2"/>
        <v>1.7872483018436469E-2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3.8462000000000001</v>
      </c>
      <c r="F29" s="25">
        <f>VLOOKUP(C29,RA!B33:I68,8,0)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-4</v>
      </c>
      <c r="F30" s="25">
        <f>VLOOKUP(C30,RA!B34:I69,8,0)</f>
        <v>4</v>
      </c>
      <c r="G30" s="16">
        <f t="shared" si="0"/>
        <v>-8</v>
      </c>
      <c r="H30" s="27">
        <f>RA!J34</f>
        <v>-100</v>
      </c>
      <c r="I30" s="20">
        <v>0</v>
      </c>
      <c r="J30" s="21">
        <v>0</v>
      </c>
      <c r="K30" s="22">
        <f t="shared" si="1"/>
        <v>-4</v>
      </c>
      <c r="L30" s="22">
        <f t="shared" si="2"/>
        <v>-8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194961.3903</v>
      </c>
      <c r="F31" s="25">
        <f>VLOOKUP(C31,RA!B35:I70,8,0)</f>
        <v>8785.3035999999993</v>
      </c>
      <c r="G31" s="16">
        <f t="shared" si="0"/>
        <v>186176.08669999999</v>
      </c>
      <c r="H31" s="27">
        <f>RA!J35</f>
        <v>4.5061761133737699</v>
      </c>
      <c r="I31" s="20">
        <f>VLOOKUP(B31,RMS!B:D,3,FALSE)</f>
        <v>194961.3916</v>
      </c>
      <c r="J31" s="21">
        <f>VLOOKUP(B31,RMS!B:E,4,FALSE)</f>
        <v>186176.08549999999</v>
      </c>
      <c r="K31" s="22">
        <f t="shared" si="1"/>
        <v>-1.3000000035390258E-3</v>
      </c>
      <c r="L31" s="22">
        <f t="shared" si="2"/>
        <v>1.1999999987892807E-3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649269.66899999999</v>
      </c>
      <c r="F35" s="25">
        <f>VLOOKUP(C35,RA!B8:I74,8,0)</f>
        <v>30357.982899999999</v>
      </c>
      <c r="G35" s="16">
        <f t="shared" si="0"/>
        <v>618911.68610000005</v>
      </c>
      <c r="H35" s="27">
        <f>RA!J39</f>
        <v>4.6757124734868798</v>
      </c>
      <c r="I35" s="20">
        <f>VLOOKUP(B35,RMS!B:D,3,FALSE)</f>
        <v>649269.66666666698</v>
      </c>
      <c r="J35" s="21">
        <f>VLOOKUP(B35,RMS!B:E,4,FALSE)</f>
        <v>618911.68495726504</v>
      </c>
      <c r="K35" s="22">
        <f t="shared" si="1"/>
        <v>2.3333330173045397E-3</v>
      </c>
      <c r="L35" s="22">
        <f t="shared" si="2"/>
        <v>1.1427350109443069E-3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782596.33880000003</v>
      </c>
      <c r="F36" s="25">
        <f>VLOOKUP(C36,RA!B8:I75,8,0)</f>
        <v>34818.7598</v>
      </c>
      <c r="G36" s="16">
        <f t="shared" si="0"/>
        <v>747777.57900000003</v>
      </c>
      <c r="H36" s="27">
        <f>RA!J40</f>
        <v>4.4491340009831397</v>
      </c>
      <c r="I36" s="20">
        <f>VLOOKUP(B36,RMS!B:D,3,FALSE)</f>
        <v>782596.33230769204</v>
      </c>
      <c r="J36" s="21">
        <f>VLOOKUP(B36,RMS!B:E,4,FALSE)</f>
        <v>747777.583573504</v>
      </c>
      <c r="K36" s="22">
        <f t="shared" si="1"/>
        <v>6.492307991720736E-3</v>
      </c>
      <c r="L36" s="22">
        <f t="shared" si="2"/>
        <v>-4.5735039748251438E-3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24284.508000000002</v>
      </c>
      <c r="F39" s="25">
        <f>VLOOKUP(C39,RA!B8:I78,8,0)</f>
        <v>2359.7037999999998</v>
      </c>
      <c r="G39" s="16">
        <f t="shared" si="0"/>
        <v>21924.804200000002</v>
      </c>
      <c r="H39" s="27">
        <f>RA!J43</f>
        <v>9.7169100564030408</v>
      </c>
      <c r="I39" s="20">
        <f>VLOOKUP(B39,RMS!B:D,3,FALSE)</f>
        <v>24284.508206641</v>
      </c>
      <c r="J39" s="21">
        <f>VLOOKUP(B39,RMS!B:E,4,FALSE)</f>
        <v>21924.8042508131</v>
      </c>
      <c r="K39" s="22">
        <f t="shared" si="1"/>
        <v>-2.0664099793066271E-4</v>
      </c>
      <c r="L39" s="22">
        <f t="shared" si="2"/>
        <v>-5.0813097914215177E-5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27667952.033300001</v>
      </c>
      <c r="E7" s="62">
        <v>35122339</v>
      </c>
      <c r="F7" s="63">
        <v>78.775938109645793</v>
      </c>
      <c r="G7" s="62">
        <v>33268377.0579</v>
      </c>
      <c r="H7" s="63">
        <v>-16.834079446836501</v>
      </c>
      <c r="I7" s="62">
        <v>2290333.9775</v>
      </c>
      <c r="J7" s="63">
        <v>8.2779309966399008</v>
      </c>
      <c r="K7" s="62">
        <v>3473122.1727</v>
      </c>
      <c r="L7" s="63">
        <v>10.439710258950701</v>
      </c>
      <c r="M7" s="63">
        <v>-0.34055473328786001</v>
      </c>
      <c r="N7" s="62">
        <v>67487734.463300005</v>
      </c>
      <c r="O7" s="62">
        <v>2696671031.3782001</v>
      </c>
      <c r="P7" s="62">
        <v>1288889</v>
      </c>
      <c r="Q7" s="62">
        <v>1519002</v>
      </c>
      <c r="R7" s="63">
        <v>-15.1489596458728</v>
      </c>
      <c r="S7" s="62">
        <v>21.466512658033398</v>
      </c>
      <c r="T7" s="62">
        <v>26.214437130431701</v>
      </c>
      <c r="U7" s="64">
        <v>-22.117819265913699</v>
      </c>
      <c r="V7" s="52"/>
      <c r="W7" s="52"/>
    </row>
    <row r="8" spans="1:23" ht="14.25" thickBot="1">
      <c r="A8" s="49">
        <v>41761</v>
      </c>
      <c r="B8" s="39" t="s">
        <v>6</v>
      </c>
      <c r="C8" s="40"/>
      <c r="D8" s="65">
        <v>746908.05909999995</v>
      </c>
      <c r="E8" s="65">
        <v>799600</v>
      </c>
      <c r="F8" s="66">
        <v>93.410212493746897</v>
      </c>
      <c r="G8" s="65">
        <v>972039.70959999994</v>
      </c>
      <c r="H8" s="66">
        <v>-23.160746240772699</v>
      </c>
      <c r="I8" s="65">
        <v>191605.24350000001</v>
      </c>
      <c r="J8" s="66">
        <v>25.653123053843899</v>
      </c>
      <c r="K8" s="65">
        <v>187792.30360000001</v>
      </c>
      <c r="L8" s="66">
        <v>19.3194065782845</v>
      </c>
      <c r="M8" s="66">
        <v>2.0304026453191001E-2</v>
      </c>
      <c r="N8" s="65">
        <v>1619475.9638</v>
      </c>
      <c r="O8" s="65">
        <v>107231504.5502</v>
      </c>
      <c r="P8" s="65">
        <v>28329</v>
      </c>
      <c r="Q8" s="65">
        <v>30448</v>
      </c>
      <c r="R8" s="66">
        <v>-6.9594062007356898</v>
      </c>
      <c r="S8" s="65">
        <v>26.365493278972099</v>
      </c>
      <c r="T8" s="65">
        <v>28.657642692459302</v>
      </c>
      <c r="U8" s="67">
        <v>-8.6937475025938902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160974.71429999999</v>
      </c>
      <c r="E9" s="65">
        <v>175709</v>
      </c>
      <c r="F9" s="66">
        <v>91.614381904171097</v>
      </c>
      <c r="G9" s="65">
        <v>183356.18400000001</v>
      </c>
      <c r="H9" s="66">
        <v>-12.2065529570576</v>
      </c>
      <c r="I9" s="65">
        <v>35200.639300000003</v>
      </c>
      <c r="J9" s="66">
        <v>21.867185447770702</v>
      </c>
      <c r="K9" s="65">
        <v>38702.7788</v>
      </c>
      <c r="L9" s="66">
        <v>21.107975720088099</v>
      </c>
      <c r="M9" s="66">
        <v>-9.0488063353218004E-2</v>
      </c>
      <c r="N9" s="65">
        <v>334217.24699999997</v>
      </c>
      <c r="O9" s="65">
        <v>18052738.596000001</v>
      </c>
      <c r="P9" s="65">
        <v>7705</v>
      </c>
      <c r="Q9" s="65">
        <v>9055</v>
      </c>
      <c r="R9" s="66">
        <v>-14.908890115958</v>
      </c>
      <c r="S9" s="65">
        <v>20.892240661907898</v>
      </c>
      <c r="T9" s="65">
        <v>19.132250988404198</v>
      </c>
      <c r="U9" s="67">
        <v>8.4241307669434899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292859.15210000001</v>
      </c>
      <c r="E10" s="65">
        <v>278591</v>
      </c>
      <c r="F10" s="66">
        <v>105.121540932765</v>
      </c>
      <c r="G10" s="65">
        <v>377107.87459999998</v>
      </c>
      <c r="H10" s="66">
        <v>-22.340748675524999</v>
      </c>
      <c r="I10" s="65">
        <v>71168.623900000006</v>
      </c>
      <c r="J10" s="66">
        <v>24.301314604536799</v>
      </c>
      <c r="K10" s="65">
        <v>52169.184800000003</v>
      </c>
      <c r="L10" s="66">
        <v>13.834021592717001</v>
      </c>
      <c r="M10" s="66">
        <v>0.36418892058286501</v>
      </c>
      <c r="N10" s="65">
        <v>667493.47420000006</v>
      </c>
      <c r="O10" s="65">
        <v>25695952.001699999</v>
      </c>
      <c r="P10" s="65">
        <v>119342</v>
      </c>
      <c r="Q10" s="65">
        <v>140929</v>
      </c>
      <c r="R10" s="66">
        <v>-15.3176422170029</v>
      </c>
      <c r="S10" s="65">
        <v>2.4539487531631798</v>
      </c>
      <c r="T10" s="65">
        <v>2.6583195942637801</v>
      </c>
      <c r="U10" s="67">
        <v>-8.3282440530660207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71686.558099999995</v>
      </c>
      <c r="E11" s="65">
        <v>68385</v>
      </c>
      <c r="F11" s="66">
        <v>104.82789807706401</v>
      </c>
      <c r="G11" s="65">
        <v>80931.196299999996</v>
      </c>
      <c r="H11" s="66">
        <v>-11.4228364618898</v>
      </c>
      <c r="I11" s="65">
        <v>14927.853800000001</v>
      </c>
      <c r="J11" s="66">
        <v>20.8237836989973</v>
      </c>
      <c r="K11" s="65">
        <v>17656.7428</v>
      </c>
      <c r="L11" s="66">
        <v>21.8169798634251</v>
      </c>
      <c r="M11" s="66">
        <v>-0.154552231456869</v>
      </c>
      <c r="N11" s="65">
        <v>147646.8051</v>
      </c>
      <c r="O11" s="65">
        <v>10943420.4914</v>
      </c>
      <c r="P11" s="65">
        <v>3404</v>
      </c>
      <c r="Q11" s="65">
        <v>3664</v>
      </c>
      <c r="R11" s="66">
        <v>-7.0960698689956399</v>
      </c>
      <c r="S11" s="65">
        <v>21.0595059048179</v>
      </c>
      <c r="T11" s="65">
        <v>20.731508460698699</v>
      </c>
      <c r="U11" s="67">
        <v>1.5574792951060299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439096.00459999999</v>
      </c>
      <c r="E12" s="65">
        <v>328274</v>
      </c>
      <c r="F12" s="66">
        <v>133.75899541236899</v>
      </c>
      <c r="G12" s="65">
        <v>521146.7537</v>
      </c>
      <c r="H12" s="66">
        <v>-15.7442694437722</v>
      </c>
      <c r="I12" s="65">
        <v>81484.954100000003</v>
      </c>
      <c r="J12" s="66">
        <v>18.557434648996601</v>
      </c>
      <c r="K12" s="65">
        <v>56691.618199999997</v>
      </c>
      <c r="L12" s="66">
        <v>10.8782445246958</v>
      </c>
      <c r="M12" s="66">
        <v>0.43733688836562501</v>
      </c>
      <c r="N12" s="65">
        <v>1002273.7159</v>
      </c>
      <c r="O12" s="65">
        <v>31800195.8224</v>
      </c>
      <c r="P12" s="65">
        <v>4246</v>
      </c>
      <c r="Q12" s="65">
        <v>5551</v>
      </c>
      <c r="R12" s="66">
        <v>-23.5092776076383</v>
      </c>
      <c r="S12" s="65">
        <v>103.41403782383399</v>
      </c>
      <c r="T12" s="65">
        <v>101.45518128265201</v>
      </c>
      <c r="U12" s="67">
        <v>1.8941882382731401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445976.29320000001</v>
      </c>
      <c r="E13" s="65">
        <v>411340</v>
      </c>
      <c r="F13" s="66">
        <v>108.420356201682</v>
      </c>
      <c r="G13" s="65">
        <v>525861.45920000004</v>
      </c>
      <c r="H13" s="66">
        <v>-15.191295083980901</v>
      </c>
      <c r="I13" s="65">
        <v>93278.8603</v>
      </c>
      <c r="J13" s="66">
        <v>20.915654424296601</v>
      </c>
      <c r="K13" s="65">
        <v>136836.2599</v>
      </c>
      <c r="L13" s="66">
        <v>26.0213517279191</v>
      </c>
      <c r="M13" s="66">
        <v>-0.31831767129437599</v>
      </c>
      <c r="N13" s="65">
        <v>1015541.6151000001</v>
      </c>
      <c r="O13" s="65">
        <v>52569596.794500001</v>
      </c>
      <c r="P13" s="65">
        <v>16919</v>
      </c>
      <c r="Q13" s="65">
        <v>22114</v>
      </c>
      <c r="R13" s="66">
        <v>-23.491905580175501</v>
      </c>
      <c r="S13" s="65">
        <v>26.3594948401206</v>
      </c>
      <c r="T13" s="65">
        <v>25.7558705752012</v>
      </c>
      <c r="U13" s="67">
        <v>2.2899690171626399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252985.0895</v>
      </c>
      <c r="E14" s="65">
        <v>228442</v>
      </c>
      <c r="F14" s="66">
        <v>110.743685268033</v>
      </c>
      <c r="G14" s="65">
        <v>317490.56929999997</v>
      </c>
      <c r="H14" s="66">
        <v>-20.317290035487101</v>
      </c>
      <c r="I14" s="65">
        <v>53716.127399999998</v>
      </c>
      <c r="J14" s="66">
        <v>21.232922266748801</v>
      </c>
      <c r="K14" s="65">
        <v>62143.532099999997</v>
      </c>
      <c r="L14" s="66">
        <v>19.573347402731802</v>
      </c>
      <c r="M14" s="66">
        <v>-0.135611936032841</v>
      </c>
      <c r="N14" s="65">
        <v>580158.46600000001</v>
      </c>
      <c r="O14" s="65">
        <v>23112477.4844</v>
      </c>
      <c r="P14" s="65">
        <v>3950</v>
      </c>
      <c r="Q14" s="65">
        <v>4840</v>
      </c>
      <c r="R14" s="66">
        <v>-18.388429752066099</v>
      </c>
      <c r="S14" s="65">
        <v>64.046858101265798</v>
      </c>
      <c r="T14" s="65">
        <v>67.597805061983493</v>
      </c>
      <c r="U14" s="67">
        <v>-5.5442953268733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242734.8878</v>
      </c>
      <c r="E15" s="65">
        <v>166806</v>
      </c>
      <c r="F15" s="66">
        <v>145.51927856312099</v>
      </c>
      <c r="G15" s="65">
        <v>241874.69820000001</v>
      </c>
      <c r="H15" s="66">
        <v>0.35563438689596399</v>
      </c>
      <c r="I15" s="65">
        <v>42208.962599999999</v>
      </c>
      <c r="J15" s="66">
        <v>17.3889147054864</v>
      </c>
      <c r="K15" s="65">
        <v>55374.115100000003</v>
      </c>
      <c r="L15" s="66">
        <v>22.893719563099001</v>
      </c>
      <c r="M15" s="66">
        <v>-0.23774921687191</v>
      </c>
      <c r="N15" s="65">
        <v>600006.83429999999</v>
      </c>
      <c r="O15" s="65">
        <v>17903491.892700002</v>
      </c>
      <c r="P15" s="65">
        <v>8283</v>
      </c>
      <c r="Q15" s="65">
        <v>12246</v>
      </c>
      <c r="R15" s="66">
        <v>-32.361587457128898</v>
      </c>
      <c r="S15" s="65">
        <v>29.305189882892702</v>
      </c>
      <c r="T15" s="65">
        <v>29.174583251674001</v>
      </c>
      <c r="U15" s="67">
        <v>0.445677478086904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1369691.4124</v>
      </c>
      <c r="E16" s="65">
        <v>1461638</v>
      </c>
      <c r="F16" s="66">
        <v>93.709346117164401</v>
      </c>
      <c r="G16" s="65">
        <v>1728292.4038</v>
      </c>
      <c r="H16" s="66">
        <v>-20.748861165595802</v>
      </c>
      <c r="I16" s="65">
        <v>14517.3796</v>
      </c>
      <c r="J16" s="66">
        <v>1.0599014835438301</v>
      </c>
      <c r="K16" s="65">
        <v>121759.5524</v>
      </c>
      <c r="L16" s="66">
        <v>7.04507825945928</v>
      </c>
      <c r="M16" s="66">
        <v>-0.88077009718048205</v>
      </c>
      <c r="N16" s="65">
        <v>4433241.0449000001</v>
      </c>
      <c r="O16" s="65">
        <v>134302310.34990001</v>
      </c>
      <c r="P16" s="65">
        <v>76140</v>
      </c>
      <c r="Q16" s="65">
        <v>106964</v>
      </c>
      <c r="R16" s="66">
        <v>-28.817172132680199</v>
      </c>
      <c r="S16" s="65">
        <v>17.9891175781455</v>
      </c>
      <c r="T16" s="65">
        <v>28.640941181145099</v>
      </c>
      <c r="U16" s="67">
        <v>-59.212596486334299</v>
      </c>
      <c r="V16" s="52"/>
      <c r="W16" s="52"/>
    </row>
    <row r="17" spans="1:21" ht="12" thickBot="1">
      <c r="A17" s="50"/>
      <c r="B17" s="39" t="s">
        <v>15</v>
      </c>
      <c r="C17" s="40"/>
      <c r="D17" s="65">
        <v>1287581.8396000001</v>
      </c>
      <c r="E17" s="65">
        <v>612888</v>
      </c>
      <c r="F17" s="66">
        <v>210.08436118834101</v>
      </c>
      <c r="G17" s="65">
        <v>814320.15150000004</v>
      </c>
      <c r="H17" s="66">
        <v>58.117398572077498</v>
      </c>
      <c r="I17" s="65">
        <v>41862.861299999997</v>
      </c>
      <c r="J17" s="66">
        <v>3.2512777062004199</v>
      </c>
      <c r="K17" s="65">
        <v>125788.3802</v>
      </c>
      <c r="L17" s="66">
        <v>15.447042538281099</v>
      </c>
      <c r="M17" s="66">
        <v>-0.66719611753137098</v>
      </c>
      <c r="N17" s="65">
        <v>7096397.7895999998</v>
      </c>
      <c r="O17" s="65">
        <v>153438479.55630001</v>
      </c>
      <c r="P17" s="65">
        <v>16084</v>
      </c>
      <c r="Q17" s="65">
        <v>18909</v>
      </c>
      <c r="R17" s="66">
        <v>-14.939975672959999</v>
      </c>
      <c r="S17" s="65">
        <v>80.053583660780902</v>
      </c>
      <c r="T17" s="65">
        <v>307.19847427151097</v>
      </c>
      <c r="U17" s="67">
        <v>-283.74106470140498</v>
      </c>
    </row>
    <row r="18" spans="1:21" ht="12" thickBot="1">
      <c r="A18" s="50"/>
      <c r="B18" s="39" t="s">
        <v>16</v>
      </c>
      <c r="C18" s="40"/>
      <c r="D18" s="65">
        <v>2461356.3149000001</v>
      </c>
      <c r="E18" s="65">
        <v>3221741</v>
      </c>
      <c r="F18" s="66">
        <v>76.398329812979995</v>
      </c>
      <c r="G18" s="65">
        <v>3393398.1271000002</v>
      </c>
      <c r="H18" s="66">
        <v>-27.4663265932938</v>
      </c>
      <c r="I18" s="65">
        <v>321467.27909999999</v>
      </c>
      <c r="J18" s="66">
        <v>13.060574657719201</v>
      </c>
      <c r="K18" s="65">
        <v>422025.81479999999</v>
      </c>
      <c r="L18" s="66">
        <v>12.436672591691</v>
      </c>
      <c r="M18" s="66">
        <v>-0.23827579302857399</v>
      </c>
      <c r="N18" s="65">
        <v>5707482.4796000002</v>
      </c>
      <c r="O18" s="65">
        <v>362113197.79509997</v>
      </c>
      <c r="P18" s="65">
        <v>117825</v>
      </c>
      <c r="Q18" s="65">
        <v>140668</v>
      </c>
      <c r="R18" s="66">
        <v>-16.238945602411398</v>
      </c>
      <c r="S18" s="65">
        <v>20.8899326535116</v>
      </c>
      <c r="T18" s="65">
        <v>23.0765075546677</v>
      </c>
      <c r="U18" s="67">
        <v>-10.467122787916701</v>
      </c>
    </row>
    <row r="19" spans="1:21" ht="12" thickBot="1">
      <c r="A19" s="50"/>
      <c r="B19" s="39" t="s">
        <v>17</v>
      </c>
      <c r="C19" s="40"/>
      <c r="D19" s="65">
        <v>1082042.6872</v>
      </c>
      <c r="E19" s="65">
        <v>998321</v>
      </c>
      <c r="F19" s="66">
        <v>108.386249232461</v>
      </c>
      <c r="G19" s="65">
        <v>1268844.9262000001</v>
      </c>
      <c r="H19" s="66">
        <v>-14.722227684626899</v>
      </c>
      <c r="I19" s="65">
        <v>142372.67559999999</v>
      </c>
      <c r="J19" s="66">
        <v>13.1577688462936</v>
      </c>
      <c r="K19" s="65">
        <v>140330.34150000001</v>
      </c>
      <c r="L19" s="66">
        <v>11.059692055535001</v>
      </c>
      <c r="M19" s="66">
        <v>1.4553759922262001E-2</v>
      </c>
      <c r="N19" s="65">
        <v>2413422.8045999999</v>
      </c>
      <c r="O19" s="65">
        <v>113007432.93009999</v>
      </c>
      <c r="P19" s="65">
        <v>17892</v>
      </c>
      <c r="Q19" s="65">
        <v>21276</v>
      </c>
      <c r="R19" s="66">
        <v>-15.9052453468697</v>
      </c>
      <c r="S19" s="65">
        <v>60.4763406662195</v>
      </c>
      <c r="T19" s="65">
        <v>62.576617663094602</v>
      </c>
      <c r="U19" s="67">
        <v>-3.4728903464362402</v>
      </c>
    </row>
    <row r="20" spans="1:21" ht="12" thickBot="1">
      <c r="A20" s="50"/>
      <c r="B20" s="39" t="s">
        <v>18</v>
      </c>
      <c r="C20" s="40"/>
      <c r="D20" s="65">
        <v>2786505.5397000001</v>
      </c>
      <c r="E20" s="65">
        <v>1828731</v>
      </c>
      <c r="F20" s="66">
        <v>152.37372471402301</v>
      </c>
      <c r="G20" s="65">
        <v>2080060.5621</v>
      </c>
      <c r="H20" s="66">
        <v>33.962711974442897</v>
      </c>
      <c r="I20" s="65">
        <v>173139.19680000001</v>
      </c>
      <c r="J20" s="66">
        <v>6.2134883399026197</v>
      </c>
      <c r="K20" s="65">
        <v>67155.781900000002</v>
      </c>
      <c r="L20" s="66">
        <v>3.2285493568610599</v>
      </c>
      <c r="M20" s="66">
        <v>1.57817259961052</v>
      </c>
      <c r="N20" s="65">
        <v>6077883.0922999997</v>
      </c>
      <c r="O20" s="65">
        <v>158136189.0097</v>
      </c>
      <c r="P20" s="65">
        <v>55720</v>
      </c>
      <c r="Q20" s="65">
        <v>63169</v>
      </c>
      <c r="R20" s="66">
        <v>-11.792176542291299</v>
      </c>
      <c r="S20" s="65">
        <v>50.0090728589375</v>
      </c>
      <c r="T20" s="65">
        <v>52.104316240560998</v>
      </c>
      <c r="U20" s="67">
        <v>-4.1897265072952301</v>
      </c>
    </row>
    <row r="21" spans="1:21" ht="12" thickBot="1">
      <c r="A21" s="50"/>
      <c r="B21" s="39" t="s">
        <v>19</v>
      </c>
      <c r="C21" s="40"/>
      <c r="D21" s="65">
        <v>439476.54599999997</v>
      </c>
      <c r="E21" s="65">
        <v>534660</v>
      </c>
      <c r="F21" s="66">
        <v>82.197386376388707</v>
      </c>
      <c r="G21" s="65">
        <v>583051.63600000006</v>
      </c>
      <c r="H21" s="66">
        <v>-24.624764109228899</v>
      </c>
      <c r="I21" s="65">
        <v>28196.057000000001</v>
      </c>
      <c r="J21" s="66">
        <v>6.4158274785385201</v>
      </c>
      <c r="K21" s="65">
        <v>87149.384600000005</v>
      </c>
      <c r="L21" s="66">
        <v>14.947112608736401</v>
      </c>
      <c r="M21" s="66">
        <v>-0.67646292478811199</v>
      </c>
      <c r="N21" s="65">
        <v>949871.77359999996</v>
      </c>
      <c r="O21" s="65">
        <v>65205877.005400002</v>
      </c>
      <c r="P21" s="65">
        <v>39180</v>
      </c>
      <c r="Q21" s="65">
        <v>44482</v>
      </c>
      <c r="R21" s="66">
        <v>-11.919428083269599</v>
      </c>
      <c r="S21" s="65">
        <v>11.216859264931101</v>
      </c>
      <c r="T21" s="65">
        <v>11.474196924598701</v>
      </c>
      <c r="U21" s="67">
        <v>-2.2942042294510898</v>
      </c>
    </row>
    <row r="22" spans="1:21" ht="12" thickBot="1">
      <c r="A22" s="50"/>
      <c r="B22" s="39" t="s">
        <v>20</v>
      </c>
      <c r="C22" s="40"/>
      <c r="D22" s="65">
        <v>1581995.4824000001</v>
      </c>
      <c r="E22" s="65">
        <v>1608680</v>
      </c>
      <c r="F22" s="66">
        <v>98.341216550215094</v>
      </c>
      <c r="G22" s="65">
        <v>1894351.8977000001</v>
      </c>
      <c r="H22" s="66">
        <v>-16.488827428485902</v>
      </c>
      <c r="I22" s="65">
        <v>188831.58670000001</v>
      </c>
      <c r="J22" s="66">
        <v>11.9362911462635</v>
      </c>
      <c r="K22" s="65">
        <v>256905.54980000001</v>
      </c>
      <c r="L22" s="66">
        <v>13.5616592731223</v>
      </c>
      <c r="M22" s="66">
        <v>-0.26497661554215302</v>
      </c>
      <c r="N22" s="65">
        <v>3348932.1491999999</v>
      </c>
      <c r="O22" s="65">
        <v>176786705.69420001</v>
      </c>
      <c r="P22" s="65">
        <v>94010</v>
      </c>
      <c r="Q22" s="65">
        <v>109258</v>
      </c>
      <c r="R22" s="66">
        <v>-13.9559574584927</v>
      </c>
      <c r="S22" s="65">
        <v>16.827948967131199</v>
      </c>
      <c r="T22" s="65">
        <v>16.1721491039558</v>
      </c>
      <c r="U22" s="67">
        <v>3.8970873066962</v>
      </c>
    </row>
    <row r="23" spans="1:21" ht="12" thickBot="1">
      <c r="A23" s="50"/>
      <c r="B23" s="39" t="s">
        <v>21</v>
      </c>
      <c r="C23" s="40"/>
      <c r="D23" s="65">
        <v>3813219.4079</v>
      </c>
      <c r="E23" s="65">
        <v>4462461</v>
      </c>
      <c r="F23" s="66">
        <v>85.451041653921493</v>
      </c>
      <c r="G23" s="65">
        <v>5298756.4736000001</v>
      </c>
      <c r="H23" s="66">
        <v>-28.035579160910601</v>
      </c>
      <c r="I23" s="65">
        <v>127797.1692</v>
      </c>
      <c r="J23" s="66">
        <v>3.3514244927852199</v>
      </c>
      <c r="K23" s="65">
        <v>516738.74849999999</v>
      </c>
      <c r="L23" s="66">
        <v>9.75207581391121</v>
      </c>
      <c r="M23" s="66">
        <v>-0.75268514395142205</v>
      </c>
      <c r="N23" s="65">
        <v>8395481.8164000008</v>
      </c>
      <c r="O23" s="65">
        <v>366390366.74769998</v>
      </c>
      <c r="P23" s="65">
        <v>111161</v>
      </c>
      <c r="Q23" s="65">
        <v>126928</v>
      </c>
      <c r="R23" s="66">
        <v>-12.422003025337199</v>
      </c>
      <c r="S23" s="65">
        <v>34.303572367107201</v>
      </c>
      <c r="T23" s="65">
        <v>36.101273229705001</v>
      </c>
      <c r="U23" s="67">
        <v>-5.2405645784041601</v>
      </c>
    </row>
    <row r="24" spans="1:21" ht="12" thickBot="1">
      <c r="A24" s="50"/>
      <c r="B24" s="39" t="s">
        <v>22</v>
      </c>
      <c r="C24" s="40"/>
      <c r="D24" s="65">
        <v>365645.93160000001</v>
      </c>
      <c r="E24" s="65">
        <v>409273</v>
      </c>
      <c r="F24" s="66">
        <v>89.340350230775002</v>
      </c>
      <c r="G24" s="65">
        <v>481450.48959999997</v>
      </c>
      <c r="H24" s="66">
        <v>-24.0532641468935</v>
      </c>
      <c r="I24" s="65">
        <v>44853.267699999997</v>
      </c>
      <c r="J24" s="66">
        <v>12.2668581334217</v>
      </c>
      <c r="K24" s="65">
        <v>67130.190300000002</v>
      </c>
      <c r="L24" s="66">
        <v>13.9433216395259</v>
      </c>
      <c r="M24" s="66">
        <v>-0.331846558164755</v>
      </c>
      <c r="N24" s="65">
        <v>845181.56550000003</v>
      </c>
      <c r="O24" s="65">
        <v>42784972.206100002</v>
      </c>
      <c r="P24" s="65">
        <v>36973</v>
      </c>
      <c r="Q24" s="65">
        <v>45012</v>
      </c>
      <c r="R24" s="66">
        <v>-17.859681862614401</v>
      </c>
      <c r="S24" s="65">
        <v>9.8895391664187393</v>
      </c>
      <c r="T24" s="65">
        <v>10.653506484937401</v>
      </c>
      <c r="U24" s="67">
        <v>-7.7250042258062699</v>
      </c>
    </row>
    <row r="25" spans="1:21" ht="12" thickBot="1">
      <c r="A25" s="50"/>
      <c r="B25" s="39" t="s">
        <v>23</v>
      </c>
      <c r="C25" s="40"/>
      <c r="D25" s="65">
        <v>336739.9621</v>
      </c>
      <c r="E25" s="65">
        <v>415457</v>
      </c>
      <c r="F25" s="66">
        <v>81.052903694004399</v>
      </c>
      <c r="G25" s="65">
        <v>389199.05080000003</v>
      </c>
      <c r="H25" s="66">
        <v>-13.4787298664193</v>
      </c>
      <c r="I25" s="65">
        <v>13766.586600000001</v>
      </c>
      <c r="J25" s="66">
        <v>4.0881950909977904</v>
      </c>
      <c r="K25" s="65">
        <v>38817.270299999996</v>
      </c>
      <c r="L25" s="66">
        <v>9.9736292316774602</v>
      </c>
      <c r="M25" s="66">
        <v>-0.64534892604233396</v>
      </c>
      <c r="N25" s="65">
        <v>730900.24730000005</v>
      </c>
      <c r="O25" s="65">
        <v>44029434.895800002</v>
      </c>
      <c r="P25" s="65">
        <v>26079</v>
      </c>
      <c r="Q25" s="65">
        <v>31428</v>
      </c>
      <c r="R25" s="66">
        <v>-17.0198549064528</v>
      </c>
      <c r="S25" s="65">
        <v>12.9123034663906</v>
      </c>
      <c r="T25" s="65">
        <v>12.541691650757301</v>
      </c>
      <c r="U25" s="67">
        <v>2.87022231624249</v>
      </c>
    </row>
    <row r="26" spans="1:21" ht="12" thickBot="1">
      <c r="A26" s="50"/>
      <c r="B26" s="39" t="s">
        <v>24</v>
      </c>
      <c r="C26" s="40"/>
      <c r="D26" s="65">
        <v>720146.63679999998</v>
      </c>
      <c r="E26" s="65">
        <v>784399</v>
      </c>
      <c r="F26" s="66">
        <v>91.808714289538898</v>
      </c>
      <c r="G26" s="65">
        <v>874053.2047</v>
      </c>
      <c r="H26" s="66">
        <v>-17.6083752193123</v>
      </c>
      <c r="I26" s="65">
        <v>122020.8346</v>
      </c>
      <c r="J26" s="66">
        <v>16.943887309146401</v>
      </c>
      <c r="K26" s="65">
        <v>165389.3173</v>
      </c>
      <c r="L26" s="66">
        <v>18.922110966547699</v>
      </c>
      <c r="M26" s="66">
        <v>-0.26222057995035902</v>
      </c>
      <c r="N26" s="65">
        <v>1508001.2823999999</v>
      </c>
      <c r="O26" s="65">
        <v>86793774.192200005</v>
      </c>
      <c r="P26" s="65">
        <v>52681</v>
      </c>
      <c r="Q26" s="65">
        <v>60449</v>
      </c>
      <c r="R26" s="66">
        <v>-12.850502076130301</v>
      </c>
      <c r="S26" s="65">
        <v>13.6699500161348</v>
      </c>
      <c r="T26" s="65">
        <v>13.0333776505815</v>
      </c>
      <c r="U26" s="67">
        <v>4.6567278212576397</v>
      </c>
    </row>
    <row r="27" spans="1:21" ht="12" thickBot="1">
      <c r="A27" s="50"/>
      <c r="B27" s="39" t="s">
        <v>25</v>
      </c>
      <c r="C27" s="40"/>
      <c r="D27" s="65">
        <v>359878.69839999999</v>
      </c>
      <c r="E27" s="65">
        <v>456677</v>
      </c>
      <c r="F27" s="66">
        <v>78.803771243132502</v>
      </c>
      <c r="G27" s="65">
        <v>502114.49180000002</v>
      </c>
      <c r="H27" s="66">
        <v>-28.327362727593801</v>
      </c>
      <c r="I27" s="65">
        <v>103653.1594</v>
      </c>
      <c r="J27" s="66">
        <v>28.802249163631</v>
      </c>
      <c r="K27" s="65">
        <v>143823.60930000001</v>
      </c>
      <c r="L27" s="66">
        <v>28.6435885935926</v>
      </c>
      <c r="M27" s="66">
        <v>-0.27930358649398701</v>
      </c>
      <c r="N27" s="65">
        <v>771634.97649999999</v>
      </c>
      <c r="O27" s="65">
        <v>36147264.201499999</v>
      </c>
      <c r="P27" s="65">
        <v>45955</v>
      </c>
      <c r="Q27" s="65">
        <v>52895</v>
      </c>
      <c r="R27" s="66">
        <v>-13.120332734663</v>
      </c>
      <c r="S27" s="65">
        <v>7.8311108345120202</v>
      </c>
      <c r="T27" s="65">
        <v>7.7844083202571097</v>
      </c>
      <c r="U27" s="67">
        <v>0.59637151410358902</v>
      </c>
    </row>
    <row r="28" spans="1:21" ht="12" thickBot="1">
      <c r="A28" s="50"/>
      <c r="B28" s="39" t="s">
        <v>26</v>
      </c>
      <c r="C28" s="40"/>
      <c r="D28" s="65">
        <v>1322916.2948</v>
      </c>
      <c r="E28" s="65">
        <v>1396948</v>
      </c>
      <c r="F28" s="66">
        <v>94.700468077551903</v>
      </c>
      <c r="G28" s="65">
        <v>1496453.6325999999</v>
      </c>
      <c r="H28" s="66">
        <v>-11.5965729922744</v>
      </c>
      <c r="I28" s="65">
        <v>-27585.699799999999</v>
      </c>
      <c r="J28" s="66">
        <v>-2.08521883874523</v>
      </c>
      <c r="K28" s="65">
        <v>135739.87779999999</v>
      </c>
      <c r="L28" s="66">
        <v>9.0707707103600601</v>
      </c>
      <c r="M28" s="66">
        <v>-1.2032247284077</v>
      </c>
      <c r="N28" s="65">
        <v>2905998.2255000002</v>
      </c>
      <c r="O28" s="65">
        <v>123318167.39120001</v>
      </c>
      <c r="P28" s="65">
        <v>64734</v>
      </c>
      <c r="Q28" s="65">
        <v>74863</v>
      </c>
      <c r="R28" s="66">
        <v>-13.5300482214178</v>
      </c>
      <c r="S28" s="65">
        <v>20.436189557265099</v>
      </c>
      <c r="T28" s="65">
        <v>21.1463864752949</v>
      </c>
      <c r="U28" s="67">
        <v>-3.47519245718328</v>
      </c>
    </row>
    <row r="29" spans="1:21" ht="12" thickBot="1">
      <c r="A29" s="50"/>
      <c r="B29" s="39" t="s">
        <v>27</v>
      </c>
      <c r="C29" s="40"/>
      <c r="D29" s="65">
        <v>928712.2818</v>
      </c>
      <c r="E29" s="65">
        <v>1058141</v>
      </c>
      <c r="F29" s="66">
        <v>87.768291919507902</v>
      </c>
      <c r="G29" s="65">
        <v>1304807.0715999999</v>
      </c>
      <c r="H29" s="66">
        <v>-28.823785369190201</v>
      </c>
      <c r="I29" s="65">
        <v>121211.8735</v>
      </c>
      <c r="J29" s="66">
        <v>13.0516066036158</v>
      </c>
      <c r="K29" s="65">
        <v>198745.56219999999</v>
      </c>
      <c r="L29" s="66">
        <v>15.231796832331</v>
      </c>
      <c r="M29" s="66">
        <v>-0.39011532052211001</v>
      </c>
      <c r="N29" s="65">
        <v>1982139.1932000001</v>
      </c>
      <c r="O29" s="65">
        <v>88038723.796200007</v>
      </c>
      <c r="P29" s="65">
        <v>137212</v>
      </c>
      <c r="Q29" s="65">
        <v>151154</v>
      </c>
      <c r="R29" s="66">
        <v>-9.2237056247270992</v>
      </c>
      <c r="S29" s="65">
        <v>6.7684479622773503</v>
      </c>
      <c r="T29" s="65">
        <v>6.9692294706061402</v>
      </c>
      <c r="U29" s="67">
        <v>-2.9664335080627402</v>
      </c>
    </row>
    <row r="30" spans="1:21" ht="12" thickBot="1">
      <c r="A30" s="50"/>
      <c r="B30" s="39" t="s">
        <v>28</v>
      </c>
      <c r="C30" s="40"/>
      <c r="D30" s="65">
        <v>1972619.6736999999</v>
      </c>
      <c r="E30" s="65">
        <v>2286667</v>
      </c>
      <c r="F30" s="66">
        <v>86.266153913097099</v>
      </c>
      <c r="G30" s="65">
        <v>2608628.5230999999</v>
      </c>
      <c r="H30" s="66">
        <v>-24.3809666178222</v>
      </c>
      <c r="I30" s="65">
        <v>201714.43290000001</v>
      </c>
      <c r="J30" s="66">
        <v>10.225713328796401</v>
      </c>
      <c r="K30" s="65">
        <v>291463.46509999997</v>
      </c>
      <c r="L30" s="66">
        <v>11.1730536762527</v>
      </c>
      <c r="M30" s="66">
        <v>-0.307925496491327</v>
      </c>
      <c r="N30" s="65">
        <v>4278274.8975999998</v>
      </c>
      <c r="O30" s="65">
        <v>152578845.2175</v>
      </c>
      <c r="P30" s="65">
        <v>91366</v>
      </c>
      <c r="Q30" s="65">
        <v>103532</v>
      </c>
      <c r="R30" s="66">
        <v>-11.750956226094299</v>
      </c>
      <c r="S30" s="65">
        <v>21.590303545082399</v>
      </c>
      <c r="T30" s="65">
        <v>22.2699766632539</v>
      </c>
      <c r="U30" s="67">
        <v>-3.14804799641766</v>
      </c>
    </row>
    <row r="31" spans="1:21" ht="12" thickBot="1">
      <c r="A31" s="50"/>
      <c r="B31" s="39" t="s">
        <v>29</v>
      </c>
      <c r="C31" s="40"/>
      <c r="D31" s="65">
        <v>2362308.2209000001</v>
      </c>
      <c r="E31" s="65">
        <v>2266327</v>
      </c>
      <c r="F31" s="66">
        <v>104.23510027017301</v>
      </c>
      <c r="G31" s="65">
        <v>2901047.5449999999</v>
      </c>
      <c r="H31" s="66">
        <v>-18.570509987970599</v>
      </c>
      <c r="I31" s="65">
        <v>-35538.139499999997</v>
      </c>
      <c r="J31" s="66">
        <v>-1.5043819932379801</v>
      </c>
      <c r="K31" s="65">
        <v>-123293.00440000001</v>
      </c>
      <c r="L31" s="66">
        <v>-4.24994773396587</v>
      </c>
      <c r="M31" s="66">
        <v>-0.71175867055114095</v>
      </c>
      <c r="N31" s="65">
        <v>5794748.8114999998</v>
      </c>
      <c r="O31" s="65">
        <v>142744915.83309999</v>
      </c>
      <c r="P31" s="65">
        <v>63653</v>
      </c>
      <c r="Q31" s="65">
        <v>78628</v>
      </c>
      <c r="R31" s="66">
        <v>-19.045378236760399</v>
      </c>
      <c r="S31" s="65">
        <v>37.112284117009402</v>
      </c>
      <c r="T31" s="65">
        <v>43.654176509640301</v>
      </c>
      <c r="U31" s="67">
        <v>-17.627296590006001</v>
      </c>
    </row>
    <row r="32" spans="1:21" ht="12" thickBot="1">
      <c r="A32" s="50"/>
      <c r="B32" s="39" t="s">
        <v>30</v>
      </c>
      <c r="C32" s="40"/>
      <c r="D32" s="65">
        <v>172782.59210000001</v>
      </c>
      <c r="E32" s="65">
        <v>217463</v>
      </c>
      <c r="F32" s="66">
        <v>79.453788506550495</v>
      </c>
      <c r="G32" s="65">
        <v>273287.22629999998</v>
      </c>
      <c r="H32" s="66">
        <v>-36.7761916869365</v>
      </c>
      <c r="I32" s="65">
        <v>48135.692900000002</v>
      </c>
      <c r="J32" s="66">
        <v>27.859110292859199</v>
      </c>
      <c r="K32" s="65">
        <v>64883.71</v>
      </c>
      <c r="L32" s="66">
        <v>23.741947575981499</v>
      </c>
      <c r="M32" s="66">
        <v>-0.25812360452261401</v>
      </c>
      <c r="N32" s="65">
        <v>373301.15950000001</v>
      </c>
      <c r="O32" s="65">
        <v>20661803.9738</v>
      </c>
      <c r="P32" s="65">
        <v>32329</v>
      </c>
      <c r="Q32" s="65">
        <v>36119</v>
      </c>
      <c r="R32" s="66">
        <v>-10.493092278302299</v>
      </c>
      <c r="S32" s="65">
        <v>5.3445077824863096</v>
      </c>
      <c r="T32" s="65">
        <v>5.5516090534067999</v>
      </c>
      <c r="U32" s="67">
        <v>-3.8750298315429901</v>
      </c>
    </row>
    <row r="33" spans="1:21" ht="12" thickBot="1">
      <c r="A33" s="50"/>
      <c r="B33" s="39" t="s">
        <v>31</v>
      </c>
      <c r="C33" s="40"/>
      <c r="D33" s="65">
        <v>3.8462000000000001</v>
      </c>
      <c r="E33" s="68"/>
      <c r="F33" s="68"/>
      <c r="G33" s="65">
        <v>176.53030000000001</v>
      </c>
      <c r="H33" s="66">
        <v>-97.821223891875803</v>
      </c>
      <c r="I33" s="65">
        <v>0.74890000000000001</v>
      </c>
      <c r="J33" s="66">
        <v>19.471166346003798</v>
      </c>
      <c r="K33" s="65">
        <v>33.4925</v>
      </c>
      <c r="L33" s="66">
        <v>18.972663616387699</v>
      </c>
      <c r="M33" s="66">
        <v>-0.97763977009778302</v>
      </c>
      <c r="N33" s="65">
        <v>35.897500000000001</v>
      </c>
      <c r="O33" s="65">
        <v>4738.6603999999998</v>
      </c>
      <c r="P33" s="65">
        <v>1</v>
      </c>
      <c r="Q33" s="65">
        <v>4</v>
      </c>
      <c r="R33" s="66">
        <v>-75</v>
      </c>
      <c r="S33" s="65">
        <v>3.8462000000000001</v>
      </c>
      <c r="T33" s="65">
        <v>8.0128249999999994</v>
      </c>
      <c r="U33" s="67">
        <v>-108.3309500286</v>
      </c>
    </row>
    <row r="34" spans="1:21" ht="12" thickBot="1">
      <c r="A34" s="50"/>
      <c r="B34" s="39" t="s">
        <v>36</v>
      </c>
      <c r="C34" s="40"/>
      <c r="D34" s="65">
        <v>-4</v>
      </c>
      <c r="E34" s="68"/>
      <c r="F34" s="68"/>
      <c r="G34" s="68"/>
      <c r="H34" s="68"/>
      <c r="I34" s="65">
        <v>4</v>
      </c>
      <c r="J34" s="66">
        <v>-100</v>
      </c>
      <c r="K34" s="68"/>
      <c r="L34" s="68"/>
      <c r="M34" s="68"/>
      <c r="N34" s="65">
        <v>-4</v>
      </c>
      <c r="O34" s="65">
        <v>0</v>
      </c>
      <c r="P34" s="65">
        <v>1</v>
      </c>
      <c r="Q34" s="68"/>
      <c r="R34" s="68"/>
      <c r="S34" s="65">
        <v>-4</v>
      </c>
      <c r="T34" s="68"/>
      <c r="U34" s="69"/>
    </row>
    <row r="35" spans="1:21" ht="12" thickBot="1">
      <c r="A35" s="50"/>
      <c r="B35" s="39" t="s">
        <v>32</v>
      </c>
      <c r="C35" s="40"/>
      <c r="D35" s="65">
        <v>194961.3903</v>
      </c>
      <c r="E35" s="65">
        <v>208271</v>
      </c>
      <c r="F35" s="66">
        <v>93.609475299009503</v>
      </c>
      <c r="G35" s="65">
        <v>88715.563500000004</v>
      </c>
      <c r="H35" s="66">
        <v>119.760076595805</v>
      </c>
      <c r="I35" s="65">
        <v>8785.3035999999993</v>
      </c>
      <c r="J35" s="66">
        <v>4.5061761133737699</v>
      </c>
      <c r="K35" s="65">
        <v>12396.9328</v>
      </c>
      <c r="L35" s="66">
        <v>13.973797055349801</v>
      </c>
      <c r="M35" s="66">
        <v>-0.29133248185389898</v>
      </c>
      <c r="N35" s="65">
        <v>470344.8848</v>
      </c>
      <c r="O35" s="65">
        <v>23737517.929299999</v>
      </c>
      <c r="P35" s="65">
        <v>14172</v>
      </c>
      <c r="Q35" s="65">
        <v>19865</v>
      </c>
      <c r="R35" s="66">
        <v>-28.658444500377499</v>
      </c>
      <c r="S35" s="65">
        <v>13.756801460626599</v>
      </c>
      <c r="T35" s="65">
        <v>13.862748275862099</v>
      </c>
      <c r="U35" s="67">
        <v>-0.77014134091209197</v>
      </c>
    </row>
    <row r="36" spans="1:21" ht="12" customHeight="1" thickBot="1">
      <c r="A36" s="50"/>
      <c r="B36" s="39" t="s">
        <v>37</v>
      </c>
      <c r="C36" s="40"/>
      <c r="D36" s="68"/>
      <c r="E36" s="65">
        <v>2290706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2253448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1424382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649269.66899999999</v>
      </c>
      <c r="E39" s="65">
        <v>745591</v>
      </c>
      <c r="F39" s="66">
        <v>87.081210610106595</v>
      </c>
      <c r="G39" s="65">
        <v>1001626.0749</v>
      </c>
      <c r="H39" s="66">
        <v>-35.178437815247399</v>
      </c>
      <c r="I39" s="65">
        <v>30357.982899999999</v>
      </c>
      <c r="J39" s="66">
        <v>4.6757124734868798</v>
      </c>
      <c r="K39" s="65">
        <v>46072.194499999998</v>
      </c>
      <c r="L39" s="66">
        <v>4.5997399283559703</v>
      </c>
      <c r="M39" s="66">
        <v>-0.34107799228013802</v>
      </c>
      <c r="N39" s="65">
        <v>1510524.3733000001</v>
      </c>
      <c r="O39" s="65">
        <v>39337509.016199999</v>
      </c>
      <c r="P39" s="65">
        <v>624</v>
      </c>
      <c r="Q39" s="65">
        <v>892</v>
      </c>
      <c r="R39" s="66">
        <v>-30.044843049327401</v>
      </c>
      <c r="S39" s="65">
        <v>1040.49626442308</v>
      </c>
      <c r="T39" s="65">
        <v>965.53217970851995</v>
      </c>
      <c r="U39" s="67">
        <v>7.2046471744059497</v>
      </c>
    </row>
    <row r="40" spans="1:21" ht="12" thickBot="1">
      <c r="A40" s="50"/>
      <c r="B40" s="39" t="s">
        <v>34</v>
      </c>
      <c r="C40" s="40"/>
      <c r="D40" s="65">
        <v>782596.33880000003</v>
      </c>
      <c r="E40" s="65">
        <v>610535</v>
      </c>
      <c r="F40" s="66">
        <v>128.18205980001099</v>
      </c>
      <c r="G40" s="65">
        <v>968001.87430000002</v>
      </c>
      <c r="H40" s="66">
        <v>-19.1534273251355</v>
      </c>
      <c r="I40" s="65">
        <v>34818.7598</v>
      </c>
      <c r="J40" s="66">
        <v>4.4491340009831397</v>
      </c>
      <c r="K40" s="65">
        <v>76451.822100000005</v>
      </c>
      <c r="L40" s="66">
        <v>7.8979002138074703</v>
      </c>
      <c r="M40" s="66">
        <v>-0.54456599144940498</v>
      </c>
      <c r="N40" s="65">
        <v>1880291.656</v>
      </c>
      <c r="O40" s="65">
        <v>74524687.718099996</v>
      </c>
      <c r="P40" s="65">
        <v>2873</v>
      </c>
      <c r="Q40" s="65">
        <v>3612</v>
      </c>
      <c r="R40" s="66">
        <v>-20.459579180509401</v>
      </c>
      <c r="S40" s="65">
        <v>272.39691569787698</v>
      </c>
      <c r="T40" s="65">
        <v>303.902358028793</v>
      </c>
      <c r="U40" s="67">
        <v>-11.566005529174101</v>
      </c>
    </row>
    <row r="41" spans="1:21" ht="12" thickBot="1">
      <c r="A41" s="50"/>
      <c r="B41" s="39" t="s">
        <v>40</v>
      </c>
      <c r="C41" s="40"/>
      <c r="D41" s="68"/>
      <c r="E41" s="65">
        <v>797126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314661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24284.508000000002</v>
      </c>
      <c r="E43" s="70">
        <v>0</v>
      </c>
      <c r="F43" s="71"/>
      <c r="G43" s="70">
        <v>97931.156499999997</v>
      </c>
      <c r="H43" s="72">
        <v>-75.202469910584597</v>
      </c>
      <c r="I43" s="70">
        <v>2359.7037999999998</v>
      </c>
      <c r="J43" s="72">
        <v>9.7169100564030408</v>
      </c>
      <c r="K43" s="70">
        <v>10247.643899999999</v>
      </c>
      <c r="L43" s="72">
        <v>10.4641303812235</v>
      </c>
      <c r="M43" s="72">
        <v>-0.76973206494811897</v>
      </c>
      <c r="N43" s="70">
        <v>46834.221100000002</v>
      </c>
      <c r="O43" s="70">
        <v>5278739.6250999998</v>
      </c>
      <c r="P43" s="70">
        <v>46</v>
      </c>
      <c r="Q43" s="70">
        <v>48</v>
      </c>
      <c r="R43" s="72">
        <v>-4.1666666666666599</v>
      </c>
      <c r="S43" s="70">
        <v>527.92408695652205</v>
      </c>
      <c r="T43" s="70">
        <v>469.78568958333301</v>
      </c>
      <c r="U43" s="73">
        <v>11.012643448105599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64559</v>
      </c>
      <c r="D2" s="32">
        <v>746908.62830512796</v>
      </c>
      <c r="E2" s="32">
        <v>555302.81997521396</v>
      </c>
      <c r="F2" s="32">
        <v>191605.80832991499</v>
      </c>
      <c r="G2" s="32">
        <v>555302.81997521396</v>
      </c>
      <c r="H2" s="32">
        <v>0.25653179126435199</v>
      </c>
    </row>
    <row r="3" spans="1:8" ht="14.25">
      <c r="A3" s="32">
        <v>2</v>
      </c>
      <c r="B3" s="33">
        <v>13</v>
      </c>
      <c r="C3" s="32">
        <v>16570.419999999998</v>
      </c>
      <c r="D3" s="32">
        <v>160974.74936922299</v>
      </c>
      <c r="E3" s="32">
        <v>125774.06335998001</v>
      </c>
      <c r="F3" s="32">
        <v>35200.686009242898</v>
      </c>
      <c r="G3" s="32">
        <v>125774.06335998001</v>
      </c>
      <c r="H3" s="32">
        <v>0.21867209700388501</v>
      </c>
    </row>
    <row r="4" spans="1:8" ht="14.25">
      <c r="A4" s="32">
        <v>3</v>
      </c>
      <c r="B4" s="33">
        <v>14</v>
      </c>
      <c r="C4" s="32">
        <v>160013</v>
      </c>
      <c r="D4" s="32">
        <v>292861.74874017102</v>
      </c>
      <c r="E4" s="32">
        <v>221690.528182051</v>
      </c>
      <c r="F4" s="32">
        <v>71171.220558119705</v>
      </c>
      <c r="G4" s="32">
        <v>221690.528182051</v>
      </c>
      <c r="H4" s="32">
        <v>0.24301985788271499</v>
      </c>
    </row>
    <row r="5" spans="1:8" ht="14.25">
      <c r="A5" s="32">
        <v>4</v>
      </c>
      <c r="B5" s="33">
        <v>15</v>
      </c>
      <c r="C5" s="32">
        <v>4567</v>
      </c>
      <c r="D5" s="32">
        <v>71686.566800854707</v>
      </c>
      <c r="E5" s="32">
        <v>56758.7042008547</v>
      </c>
      <c r="F5" s="32">
        <v>14927.8626</v>
      </c>
      <c r="G5" s="32">
        <v>56758.7042008547</v>
      </c>
      <c r="H5" s="32">
        <v>0.208237934472014</v>
      </c>
    </row>
    <row r="6" spans="1:8" ht="14.25">
      <c r="A6" s="32">
        <v>5</v>
      </c>
      <c r="B6" s="33">
        <v>16</v>
      </c>
      <c r="C6" s="32">
        <v>5883</v>
      </c>
      <c r="D6" s="32">
        <v>439096.008831624</v>
      </c>
      <c r="E6" s="32">
        <v>357611.05193333299</v>
      </c>
      <c r="F6" s="32">
        <v>81484.956898290606</v>
      </c>
      <c r="G6" s="32">
        <v>357611.05193333299</v>
      </c>
      <c r="H6" s="32">
        <v>0.18557435107440701</v>
      </c>
    </row>
    <row r="7" spans="1:8" ht="14.25">
      <c r="A7" s="32">
        <v>6</v>
      </c>
      <c r="B7" s="33">
        <v>17</v>
      </c>
      <c r="C7" s="32">
        <v>31717</v>
      </c>
      <c r="D7" s="32">
        <v>445976.56194529898</v>
      </c>
      <c r="E7" s="32">
        <v>352697.43085470097</v>
      </c>
      <c r="F7" s="32">
        <v>93279.131090598297</v>
      </c>
      <c r="G7" s="32">
        <v>352697.43085470097</v>
      </c>
      <c r="H7" s="32">
        <v>0.20915702539103201</v>
      </c>
    </row>
    <row r="8" spans="1:8" ht="14.25">
      <c r="A8" s="32">
        <v>7</v>
      </c>
      <c r="B8" s="33">
        <v>18</v>
      </c>
      <c r="C8" s="32">
        <v>70327</v>
      </c>
      <c r="D8" s="32">
        <v>252985.090811111</v>
      </c>
      <c r="E8" s="32">
        <v>199268.96049145301</v>
      </c>
      <c r="F8" s="32">
        <v>53716.130319658099</v>
      </c>
      <c r="G8" s="32">
        <v>199268.96049145301</v>
      </c>
      <c r="H8" s="32">
        <v>0.21232923310790999</v>
      </c>
    </row>
    <row r="9" spans="1:8" ht="14.25">
      <c r="A9" s="32">
        <v>8</v>
      </c>
      <c r="B9" s="33">
        <v>19</v>
      </c>
      <c r="C9" s="32">
        <v>49982</v>
      </c>
      <c r="D9" s="32">
        <v>242735.075192308</v>
      </c>
      <c r="E9" s="32">
        <v>200525.92771538501</v>
      </c>
      <c r="F9" s="32">
        <v>42209.147476923099</v>
      </c>
      <c r="G9" s="32">
        <v>200525.92771538501</v>
      </c>
      <c r="H9" s="32">
        <v>0.17388977445259099</v>
      </c>
    </row>
    <row r="10" spans="1:8" ht="14.25">
      <c r="A10" s="32">
        <v>9</v>
      </c>
      <c r="B10" s="33">
        <v>21</v>
      </c>
      <c r="C10" s="32">
        <v>326293</v>
      </c>
      <c r="D10" s="32">
        <v>1369690.9968999999</v>
      </c>
      <c r="E10" s="32">
        <v>1355174.0327999999</v>
      </c>
      <c r="F10" s="32">
        <v>14516.964099999999</v>
      </c>
      <c r="G10" s="32">
        <v>1355174.0327999999</v>
      </c>
      <c r="H10" s="32">
        <v>1.05987146975895E-2</v>
      </c>
    </row>
    <row r="11" spans="1:8" ht="14.25">
      <c r="A11" s="32">
        <v>10</v>
      </c>
      <c r="B11" s="33">
        <v>22</v>
      </c>
      <c r="C11" s="32">
        <v>85273.595000000001</v>
      </c>
      <c r="D11" s="32">
        <v>1287581.95497094</v>
      </c>
      <c r="E11" s="32">
        <v>1245718.97851197</v>
      </c>
      <c r="F11" s="32">
        <v>41862.976458974401</v>
      </c>
      <c r="G11" s="32">
        <v>1245718.97851197</v>
      </c>
      <c r="H11" s="32">
        <v>3.2512863586939E-2</v>
      </c>
    </row>
    <row r="12" spans="1:8" ht="14.25">
      <c r="A12" s="32">
        <v>11</v>
      </c>
      <c r="B12" s="33">
        <v>23</v>
      </c>
      <c r="C12" s="32">
        <v>325992.31400000001</v>
      </c>
      <c r="D12" s="32">
        <v>2461356.90108974</v>
      </c>
      <c r="E12" s="32">
        <v>2139889.0364871798</v>
      </c>
      <c r="F12" s="32">
        <v>321467.86460256402</v>
      </c>
      <c r="G12" s="32">
        <v>2139889.0364871798</v>
      </c>
      <c r="H12" s="32">
        <v>0.13060595335046199</v>
      </c>
    </row>
    <row r="13" spans="1:8" ht="14.25">
      <c r="A13" s="32">
        <v>12</v>
      </c>
      <c r="B13" s="33">
        <v>24</v>
      </c>
      <c r="C13" s="32">
        <v>30089.25</v>
      </c>
      <c r="D13" s="32">
        <v>1082042.7594914499</v>
      </c>
      <c r="E13" s="32">
        <v>939670.01199743606</v>
      </c>
      <c r="F13" s="32">
        <v>142372.74749401701</v>
      </c>
      <c r="G13" s="32">
        <v>939670.01199743606</v>
      </c>
      <c r="H13" s="32">
        <v>0.131577746115071</v>
      </c>
    </row>
    <row r="14" spans="1:8" ht="14.25">
      <c r="A14" s="32">
        <v>13</v>
      </c>
      <c r="B14" s="33">
        <v>25</v>
      </c>
      <c r="C14" s="32">
        <v>112574</v>
      </c>
      <c r="D14" s="32">
        <v>2786505.6362000001</v>
      </c>
      <c r="E14" s="32">
        <v>2613366.3429</v>
      </c>
      <c r="F14" s="32">
        <v>173139.29329999999</v>
      </c>
      <c r="G14" s="32">
        <v>2613366.3429</v>
      </c>
      <c r="H14" s="32">
        <v>6.2134915878409198E-2</v>
      </c>
    </row>
    <row r="15" spans="1:8" ht="14.25">
      <c r="A15" s="32">
        <v>14</v>
      </c>
      <c r="B15" s="33">
        <v>26</v>
      </c>
      <c r="C15" s="32">
        <v>90002</v>
      </c>
      <c r="D15" s="32">
        <v>439476.55970600602</v>
      </c>
      <c r="E15" s="32">
        <v>411280.48875450401</v>
      </c>
      <c r="F15" s="32">
        <v>28196.070951501399</v>
      </c>
      <c r="G15" s="32">
        <v>411280.48875450401</v>
      </c>
      <c r="H15" s="32">
        <v>6.4158304530197399E-2</v>
      </c>
    </row>
    <row r="16" spans="1:8" ht="14.25">
      <c r="A16" s="32">
        <v>15</v>
      </c>
      <c r="B16" s="33">
        <v>27</v>
      </c>
      <c r="C16" s="32">
        <v>243762.44399999999</v>
      </c>
      <c r="D16" s="32">
        <v>1581995.5837974399</v>
      </c>
      <c r="E16" s="32">
        <v>1393163.89400769</v>
      </c>
      <c r="F16" s="32">
        <v>188831.68978974401</v>
      </c>
      <c r="G16" s="32">
        <v>1393163.89400769</v>
      </c>
      <c r="H16" s="32">
        <v>0.11936296897648099</v>
      </c>
    </row>
    <row r="17" spans="1:8" ht="14.25">
      <c r="A17" s="32">
        <v>16</v>
      </c>
      <c r="B17" s="33">
        <v>29</v>
      </c>
      <c r="C17" s="32">
        <v>311427</v>
      </c>
      <c r="D17" s="32">
        <v>3813220.6262265001</v>
      </c>
      <c r="E17" s="32">
        <v>3685422.27708547</v>
      </c>
      <c r="F17" s="32">
        <v>127798.349141026</v>
      </c>
      <c r="G17" s="32">
        <v>3685422.27708547</v>
      </c>
      <c r="H17" s="32">
        <v>3.3514543654268703E-2</v>
      </c>
    </row>
    <row r="18" spans="1:8" ht="14.25">
      <c r="A18" s="32">
        <v>17</v>
      </c>
      <c r="B18" s="33">
        <v>31</v>
      </c>
      <c r="C18" s="32">
        <v>57995.106</v>
      </c>
      <c r="D18" s="32">
        <v>365645.93717752799</v>
      </c>
      <c r="E18" s="32">
        <v>320792.66632428602</v>
      </c>
      <c r="F18" s="32">
        <v>44853.270853242</v>
      </c>
      <c r="G18" s="32">
        <v>320792.66632428602</v>
      </c>
      <c r="H18" s="32">
        <v>0.12266858808680001</v>
      </c>
    </row>
    <row r="19" spans="1:8" ht="14.25">
      <c r="A19" s="32">
        <v>18</v>
      </c>
      <c r="B19" s="33">
        <v>32</v>
      </c>
      <c r="C19" s="32">
        <v>27364.769</v>
      </c>
      <c r="D19" s="32">
        <v>336739.96184738702</v>
      </c>
      <c r="E19" s="32">
        <v>322973.45861404802</v>
      </c>
      <c r="F19" s="32">
        <v>13766.503233338701</v>
      </c>
      <c r="G19" s="32">
        <v>322973.45861404802</v>
      </c>
      <c r="H19" s="32">
        <v>4.0881703370798002E-2</v>
      </c>
    </row>
    <row r="20" spans="1:8" ht="14.25">
      <c r="A20" s="32">
        <v>19</v>
      </c>
      <c r="B20" s="33">
        <v>33</v>
      </c>
      <c r="C20" s="32">
        <v>80435.938999999998</v>
      </c>
      <c r="D20" s="32">
        <v>720146.628446933</v>
      </c>
      <c r="E20" s="32">
        <v>598125.70867063396</v>
      </c>
      <c r="F20" s="32">
        <v>122020.91977629899</v>
      </c>
      <c r="G20" s="32">
        <v>598125.70867063396</v>
      </c>
      <c r="H20" s="32">
        <v>0.169438993333134</v>
      </c>
    </row>
    <row r="21" spans="1:8" ht="14.25">
      <c r="A21" s="32">
        <v>20</v>
      </c>
      <c r="B21" s="33">
        <v>34</v>
      </c>
      <c r="C21" s="32">
        <v>66288.240000000005</v>
      </c>
      <c r="D21" s="32">
        <v>359878.69908760302</v>
      </c>
      <c r="E21" s="32">
        <v>256225.540223747</v>
      </c>
      <c r="F21" s="32">
        <v>103653.15886385601</v>
      </c>
      <c r="G21" s="32">
        <v>256225.540223747</v>
      </c>
      <c r="H21" s="32">
        <v>0.28802248959620902</v>
      </c>
    </row>
    <row r="22" spans="1:8" ht="14.25">
      <c r="A22" s="32">
        <v>21</v>
      </c>
      <c r="B22" s="33">
        <v>35</v>
      </c>
      <c r="C22" s="32">
        <v>73948.857000000004</v>
      </c>
      <c r="D22" s="32">
        <v>1322916.29485664</v>
      </c>
      <c r="E22" s="32">
        <v>1350501.97983628</v>
      </c>
      <c r="F22" s="32">
        <v>-27585.684979646001</v>
      </c>
      <c r="G22" s="32">
        <v>1350501.97983628</v>
      </c>
      <c r="H22" s="32">
        <v>-2.0852177183769201E-2</v>
      </c>
    </row>
    <row r="23" spans="1:8" ht="14.25">
      <c r="A23" s="32">
        <v>22</v>
      </c>
      <c r="B23" s="33">
        <v>36</v>
      </c>
      <c r="C23" s="32">
        <v>197683.74100000001</v>
      </c>
      <c r="D23" s="32">
        <v>928712.28053097299</v>
      </c>
      <c r="E23" s="32">
        <v>807500.42651207396</v>
      </c>
      <c r="F23" s="32">
        <v>121211.854018899</v>
      </c>
      <c r="G23" s="32">
        <v>807500.42651207396</v>
      </c>
      <c r="H23" s="32">
        <v>0.13051604523803501</v>
      </c>
    </row>
    <row r="24" spans="1:8" ht="14.25">
      <c r="A24" s="32">
        <v>23</v>
      </c>
      <c r="B24" s="33">
        <v>37</v>
      </c>
      <c r="C24" s="32">
        <v>172417.14199999999</v>
      </c>
      <c r="D24" s="32">
        <v>1972619.6457752199</v>
      </c>
      <c r="E24" s="32">
        <v>1770905.31731093</v>
      </c>
      <c r="F24" s="32">
        <v>201714.32846428701</v>
      </c>
      <c r="G24" s="32">
        <v>1770905.31731093</v>
      </c>
      <c r="H24" s="32">
        <v>0.10225708179288399</v>
      </c>
    </row>
    <row r="25" spans="1:8" ht="14.25">
      <c r="A25" s="32">
        <v>24</v>
      </c>
      <c r="B25" s="33">
        <v>38</v>
      </c>
      <c r="C25" s="32">
        <v>597768.21</v>
      </c>
      <c r="D25" s="32">
        <v>2362308.1092177001</v>
      </c>
      <c r="E25" s="32">
        <v>2397847.3580159298</v>
      </c>
      <c r="F25" s="32">
        <v>-35539.248798230103</v>
      </c>
      <c r="G25" s="32">
        <v>2397847.3580159298</v>
      </c>
      <c r="H25" s="32">
        <v>-1.50442902259686E-2</v>
      </c>
    </row>
    <row r="26" spans="1:8" ht="14.25">
      <c r="A26" s="32">
        <v>25</v>
      </c>
      <c r="B26" s="33">
        <v>39</v>
      </c>
      <c r="C26" s="32">
        <v>105394.777</v>
      </c>
      <c r="D26" s="32">
        <v>172782.46985873999</v>
      </c>
      <c r="E26" s="32">
        <v>124646.881327517</v>
      </c>
      <c r="F26" s="32">
        <v>48135.588531223402</v>
      </c>
      <c r="G26" s="32">
        <v>124646.881327517</v>
      </c>
      <c r="H26" s="32">
        <v>0.27859069598077302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41</v>
      </c>
      <c r="C28" s="32">
        <v>-1</v>
      </c>
      <c r="D28" s="32">
        <v>-4</v>
      </c>
      <c r="E28" s="32">
        <v>-8</v>
      </c>
      <c r="F28" s="32">
        <v>4</v>
      </c>
      <c r="G28" s="32">
        <v>-8</v>
      </c>
      <c r="H28" s="32">
        <v>-1</v>
      </c>
    </row>
    <row r="29" spans="1:8" ht="14.25">
      <c r="A29" s="32">
        <v>28</v>
      </c>
      <c r="B29" s="33">
        <v>42</v>
      </c>
      <c r="C29" s="32">
        <v>17439.004000000001</v>
      </c>
      <c r="D29" s="32">
        <v>194961.3916</v>
      </c>
      <c r="E29" s="32">
        <v>186176.08549999999</v>
      </c>
      <c r="F29" s="32">
        <v>8785.3060999999998</v>
      </c>
      <c r="G29" s="32">
        <v>186176.08549999999</v>
      </c>
      <c r="H29" s="32">
        <v>4.5061773656318103E-2</v>
      </c>
    </row>
    <row r="30" spans="1:8" ht="14.25">
      <c r="A30" s="32">
        <v>29</v>
      </c>
      <c r="B30" s="33">
        <v>75</v>
      </c>
      <c r="C30" s="32">
        <v>631</v>
      </c>
      <c r="D30" s="32">
        <v>649269.66666666698</v>
      </c>
      <c r="E30" s="32">
        <v>618911.68495726504</v>
      </c>
      <c r="F30" s="32">
        <v>30357.981709401702</v>
      </c>
      <c r="G30" s="32">
        <v>618911.68495726504</v>
      </c>
      <c r="H30" s="32">
        <v>4.6757123069153701E-2</v>
      </c>
    </row>
    <row r="31" spans="1:8" ht="14.25">
      <c r="A31" s="32">
        <v>30</v>
      </c>
      <c r="B31" s="33">
        <v>76</v>
      </c>
      <c r="C31" s="32">
        <v>2958</v>
      </c>
      <c r="D31" s="32">
        <v>782596.33230769204</v>
      </c>
      <c r="E31" s="32">
        <v>747777.583573504</v>
      </c>
      <c r="F31" s="32">
        <v>34818.748734187997</v>
      </c>
      <c r="G31" s="32">
        <v>747777.583573504</v>
      </c>
      <c r="H31" s="32">
        <v>4.4491326239053199E-2</v>
      </c>
    </row>
    <row r="32" spans="1:8" ht="14.25">
      <c r="A32" s="32">
        <v>31</v>
      </c>
      <c r="B32" s="33">
        <v>99</v>
      </c>
      <c r="C32" s="32">
        <v>3545</v>
      </c>
      <c r="D32" s="32">
        <v>24284.508206641</v>
      </c>
      <c r="E32" s="32">
        <v>21924.8042508131</v>
      </c>
      <c r="F32" s="32">
        <v>2359.7039558278502</v>
      </c>
      <c r="G32" s="32">
        <v>21924.8042508131</v>
      </c>
      <c r="H32" s="32">
        <v>9.7169106153961696E-2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2014-05-03T03:30:58Z</dcterms:modified>
</cp:coreProperties>
</file>