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5" l="1"/>
  <c r="L35" s="1"/>
  <c r="G36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<sst xmlns="http://schemas.openxmlformats.org/spreadsheetml/2006/main" count="114" uniqueCount="71">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</sst>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378" Type="http://schemas.openxmlformats.org/officeDocument/2006/relationships/image" Target="cid:51e44aa513" TargetMode="External"/><Relationship Id="rId399" Type="http://schemas.openxmlformats.org/officeDocument/2006/relationships/hyperlink" Target="cid:25d8489d2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368" Type="http://schemas.openxmlformats.org/officeDocument/2006/relationships/image" Target="cid:29a565a913" TargetMode="External"/><Relationship Id="rId389" Type="http://schemas.openxmlformats.org/officeDocument/2006/relationships/hyperlink" Target="cid:fbcceaee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35" Type="http://schemas.openxmlformats.org/officeDocument/2006/relationships/hyperlink" Target="cid:c9d21d83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358" Type="http://schemas.openxmlformats.org/officeDocument/2006/relationships/image" Target="cid:db6b853c13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9" sqref="I29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13282624.476399999</v>
      </c>
      <c r="F3" s="25">
        <f>RA!I7</f>
        <v>1595344.9931000001</v>
      </c>
      <c r="G3" s="16">
        <f>E3-F3</f>
        <v>11687279.483299999</v>
      </c>
      <c r="H3" s="27">
        <f>RA!J7</f>
        <v>12.0107663657475</v>
      </c>
      <c r="I3" s="20">
        <f>SUM(I4:I39)</f>
        <v>13282627.863485932</v>
      </c>
      <c r="J3" s="21">
        <f>SUM(J4:J39)</f>
        <v>11687279.611519206</v>
      </c>
      <c r="K3" s="22">
        <f>E3-I3</f>
        <v>-3.3870859332382679</v>
      </c>
      <c r="L3" s="22">
        <f>G3-J3</f>
        <v>-0.12821920774877071</v>
      </c>
    </row>
    <row r="4" spans="1:12">
      <c r="A4" s="59">
        <f>RA!A8</f>
        <v>41763</v>
      </c>
      <c r="B4" s="12">
        <v>12</v>
      </c>
      <c r="C4" s="56" t="s">
        <v>6</v>
      </c>
      <c r="D4" s="56"/>
      <c r="E4" s="15">
        <f>VLOOKUP(C4,RA!B8:D39,3,0)</f>
        <v>434867.60700000002</v>
      </c>
      <c r="F4" s="25">
        <f>VLOOKUP(C4,RA!B8:I43,8,0)</f>
        <v>114110.5944</v>
      </c>
      <c r="G4" s="16">
        <f t="shared" ref="G4:G39" si="0">E4-F4</f>
        <v>320757.01260000002</v>
      </c>
      <c r="H4" s="27">
        <f>RA!J8</f>
        <v>26.240306834351099</v>
      </c>
      <c r="I4" s="20">
        <f>VLOOKUP(B4,RMS!B:D,3,FALSE)</f>
        <v>434867.92996068398</v>
      </c>
      <c r="J4" s="21">
        <f>VLOOKUP(B4,RMS!B:E,4,FALSE)</f>
        <v>320757.01291880303</v>
      </c>
      <c r="K4" s="22">
        <f t="shared" ref="K4:K39" si="1">E4-I4</f>
        <v>-0.32296068395953625</v>
      </c>
      <c r="L4" s="22">
        <f t="shared" ref="L4:L39" si="2">G4-J4</f>
        <v>-3.1880300957709551E-4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91932.637300000002</v>
      </c>
      <c r="F5" s="25">
        <f>VLOOKUP(C5,RA!B9:I44,8,0)</f>
        <v>16504.404699999999</v>
      </c>
      <c r="G5" s="16">
        <f t="shared" si="0"/>
        <v>75428.232600000003</v>
      </c>
      <c r="H5" s="27">
        <f>RA!J9</f>
        <v>17.952715362817099</v>
      </c>
      <c r="I5" s="20">
        <f>VLOOKUP(B5,RMS!B:D,3,FALSE)</f>
        <v>91932.648155540403</v>
      </c>
      <c r="J5" s="21">
        <f>VLOOKUP(B5,RMS!B:E,4,FALSE)</f>
        <v>75428.229735405796</v>
      </c>
      <c r="K5" s="22">
        <f t="shared" si="1"/>
        <v>-1.0855540400370955E-2</v>
      </c>
      <c r="L5" s="22">
        <f t="shared" si="2"/>
        <v>2.8645942074945197E-3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98637.903699999995</v>
      </c>
      <c r="F6" s="25">
        <f>VLOOKUP(C6,RA!B10:I45,8,0)</f>
        <v>26385.715</v>
      </c>
      <c r="G6" s="16">
        <f t="shared" si="0"/>
        <v>72252.188699999999</v>
      </c>
      <c r="H6" s="27">
        <f>RA!J10</f>
        <v>26.750076806427501</v>
      </c>
      <c r="I6" s="20">
        <f>VLOOKUP(B6,RMS!B:D,3,FALSE)</f>
        <v>98639.815053846207</v>
      </c>
      <c r="J6" s="21">
        <f>VLOOKUP(B6,RMS!B:E,4,FALSE)</f>
        <v>72252.188981196596</v>
      </c>
      <c r="K6" s="22">
        <f t="shared" si="1"/>
        <v>-1.9113538462115685</v>
      </c>
      <c r="L6" s="22">
        <f t="shared" si="2"/>
        <v>-2.8119659691583365E-4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42870.126300000004</v>
      </c>
      <c r="F7" s="25">
        <f>VLOOKUP(C7,RA!B11:I46,8,0)</f>
        <v>9046.3562000000002</v>
      </c>
      <c r="G7" s="16">
        <f t="shared" si="0"/>
        <v>33823.770100000002</v>
      </c>
      <c r="H7" s="27">
        <f>RA!J11</f>
        <v>21.101771748220902</v>
      </c>
      <c r="I7" s="20">
        <f>VLOOKUP(B7,RMS!B:D,3,FALSE)</f>
        <v>42870.138733333297</v>
      </c>
      <c r="J7" s="21">
        <f>VLOOKUP(B7,RMS!B:E,4,FALSE)</f>
        <v>33823.7699837607</v>
      </c>
      <c r="K7" s="22">
        <f t="shared" si="1"/>
        <v>-1.2433333293301985E-2</v>
      </c>
      <c r="L7" s="22">
        <f t="shared" si="2"/>
        <v>1.1623930186033249E-4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99481.368799999997</v>
      </c>
      <c r="F8" s="25">
        <f>VLOOKUP(C8,RA!B12:I47,8,0)</f>
        <v>18161.9552</v>
      </c>
      <c r="G8" s="16">
        <f t="shared" si="0"/>
        <v>81319.4136</v>
      </c>
      <c r="H8" s="27">
        <f>RA!J12</f>
        <v>18.256639830231201</v>
      </c>
      <c r="I8" s="20">
        <f>VLOOKUP(B8,RMS!B:D,3,FALSE)</f>
        <v>99481.367578632504</v>
      </c>
      <c r="J8" s="21">
        <f>VLOOKUP(B8,RMS!B:E,4,FALSE)</f>
        <v>81319.413751282103</v>
      </c>
      <c r="K8" s="22">
        <f t="shared" si="1"/>
        <v>1.2213674926897511E-3</v>
      </c>
      <c r="L8" s="22">
        <f t="shared" si="2"/>
        <v>-1.5128210361581296E-4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185128.80360000001</v>
      </c>
      <c r="F9" s="25">
        <f>VLOOKUP(C9,RA!B13:I48,8,0)</f>
        <v>37808.035600000003</v>
      </c>
      <c r="G9" s="16">
        <f t="shared" si="0"/>
        <v>147320.76800000001</v>
      </c>
      <c r="H9" s="27">
        <f>RA!J13</f>
        <v>20.422557087167402</v>
      </c>
      <c r="I9" s="20">
        <f>VLOOKUP(B9,RMS!B:D,3,FALSE)</f>
        <v>185128.91222136799</v>
      </c>
      <c r="J9" s="21">
        <f>VLOOKUP(B9,RMS!B:E,4,FALSE)</f>
        <v>147320.76833846199</v>
      </c>
      <c r="K9" s="22">
        <f t="shared" si="1"/>
        <v>-0.10862136798095889</v>
      </c>
      <c r="L9" s="22">
        <f t="shared" si="2"/>
        <v>-3.3846197766251862E-4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122199.9702</v>
      </c>
      <c r="F10" s="25">
        <f>VLOOKUP(C10,RA!B14:I49,8,0)</f>
        <v>27192.309399999998</v>
      </c>
      <c r="G10" s="16">
        <f t="shared" si="0"/>
        <v>95007.660799999998</v>
      </c>
      <c r="H10" s="27">
        <f>RA!J14</f>
        <v>22.252304444506301</v>
      </c>
      <c r="I10" s="20">
        <f>VLOOKUP(B10,RMS!B:D,3,FALSE)</f>
        <v>122199.97086495699</v>
      </c>
      <c r="J10" s="21">
        <f>VLOOKUP(B10,RMS!B:E,4,FALSE)</f>
        <v>95007.660441880304</v>
      </c>
      <c r="K10" s="22">
        <f t="shared" si="1"/>
        <v>-6.6495699866209179E-4</v>
      </c>
      <c r="L10" s="22">
        <f t="shared" si="2"/>
        <v>3.5811969428323209E-4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92234.060299999997</v>
      </c>
      <c r="F11" s="25">
        <f>VLOOKUP(C11,RA!B15:I50,8,0)</f>
        <v>15785.233200000001</v>
      </c>
      <c r="G11" s="16">
        <f t="shared" si="0"/>
        <v>76448.827099999995</v>
      </c>
      <c r="H11" s="27">
        <f>RA!J15</f>
        <v>17.114321053043799</v>
      </c>
      <c r="I11" s="20">
        <f>VLOOKUP(B11,RMS!B:D,3,FALSE)</f>
        <v>92234.125379487203</v>
      </c>
      <c r="J11" s="21">
        <f>VLOOKUP(B11,RMS!B:E,4,FALSE)</f>
        <v>76448.828160683799</v>
      </c>
      <c r="K11" s="22">
        <f t="shared" si="1"/>
        <v>-6.5079487205366604E-2</v>
      </c>
      <c r="L11" s="22">
        <f t="shared" si="2"/>
        <v>-1.0606838040985167E-3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656665.09100000001</v>
      </c>
      <c r="F12" s="25">
        <f>VLOOKUP(C12,RA!B16:I51,8,0)</f>
        <v>27560.756300000001</v>
      </c>
      <c r="G12" s="16">
        <f t="shared" si="0"/>
        <v>629104.33470000001</v>
      </c>
      <c r="H12" s="27">
        <f>RA!J16</f>
        <v>4.1970795581700902</v>
      </c>
      <c r="I12" s="20">
        <f>VLOOKUP(B12,RMS!B:D,3,FALSE)</f>
        <v>656664.9094</v>
      </c>
      <c r="J12" s="21">
        <f>VLOOKUP(B12,RMS!B:E,4,FALSE)</f>
        <v>629104.33470000001</v>
      </c>
      <c r="K12" s="22">
        <f t="shared" si="1"/>
        <v>0.18160000001080334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364864.19620000001</v>
      </c>
      <c r="F13" s="25">
        <f>VLOOKUP(C13,RA!B17:I52,8,0)</f>
        <v>42860.023699999998</v>
      </c>
      <c r="G13" s="16">
        <f t="shared" si="0"/>
        <v>322004.17249999999</v>
      </c>
      <c r="H13" s="27">
        <f>RA!J17</f>
        <v>11.7468428380696</v>
      </c>
      <c r="I13" s="20">
        <f>VLOOKUP(B13,RMS!B:D,3,FALSE)</f>
        <v>364864.26548290602</v>
      </c>
      <c r="J13" s="21">
        <f>VLOOKUP(B13,RMS!B:E,4,FALSE)</f>
        <v>322004.17221880303</v>
      </c>
      <c r="K13" s="22">
        <f t="shared" si="1"/>
        <v>-6.9282906013540924E-2</v>
      </c>
      <c r="L13" s="22">
        <f t="shared" si="2"/>
        <v>2.8119696071371436E-4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1546894.0722000001</v>
      </c>
      <c r="F14" s="25">
        <f>VLOOKUP(C14,RA!B18:I53,8,0)</f>
        <v>231373.0998</v>
      </c>
      <c r="G14" s="16">
        <f t="shared" si="0"/>
        <v>1315520.9724000001</v>
      </c>
      <c r="H14" s="27">
        <f>RA!J18</f>
        <v>14.9572685006763</v>
      </c>
      <c r="I14" s="20">
        <f>VLOOKUP(B14,RMS!B:D,3,FALSE)</f>
        <v>1546894.4144547</v>
      </c>
      <c r="J14" s="21">
        <f>VLOOKUP(B14,RMS!B:E,4,FALSE)</f>
        <v>1315520.97038291</v>
      </c>
      <c r="K14" s="22">
        <f t="shared" si="1"/>
        <v>-0.34225469990633428</v>
      </c>
      <c r="L14" s="22">
        <f t="shared" si="2"/>
        <v>2.0170900970697403E-3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445140.6618</v>
      </c>
      <c r="F15" s="25">
        <f>VLOOKUP(C15,RA!B19:I54,8,0)</f>
        <v>59022.1898</v>
      </c>
      <c r="G15" s="16">
        <f t="shared" si="0"/>
        <v>386118.47200000001</v>
      </c>
      <c r="H15" s="27">
        <f>RA!J19</f>
        <v>13.259222278489201</v>
      </c>
      <c r="I15" s="20">
        <f>VLOOKUP(B15,RMS!B:D,3,FALSE)</f>
        <v>445140.70813247899</v>
      </c>
      <c r="J15" s="21">
        <f>VLOOKUP(B15,RMS!B:E,4,FALSE)</f>
        <v>386118.47185982898</v>
      </c>
      <c r="K15" s="22">
        <f t="shared" si="1"/>
        <v>-4.6332478988915682E-2</v>
      </c>
      <c r="L15" s="22">
        <f t="shared" si="2"/>
        <v>1.4017103239893913E-4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633904.57220000005</v>
      </c>
      <c r="F16" s="25">
        <f>VLOOKUP(C16,RA!B20:I55,8,0)</f>
        <v>61497.319799999997</v>
      </c>
      <c r="G16" s="16">
        <f t="shared" si="0"/>
        <v>572407.25240000011</v>
      </c>
      <c r="H16" s="27">
        <f>RA!J20</f>
        <v>9.7013529318096303</v>
      </c>
      <c r="I16" s="20">
        <f>VLOOKUP(B16,RMS!B:D,3,FALSE)</f>
        <v>633904.57949999999</v>
      </c>
      <c r="J16" s="21">
        <f>VLOOKUP(B16,RMS!B:E,4,FALSE)</f>
        <v>572407.2524</v>
      </c>
      <c r="K16" s="22">
        <f t="shared" si="1"/>
        <v>-7.2999999392777681E-3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289810.83679999999</v>
      </c>
      <c r="F17" s="25">
        <f>VLOOKUP(C17,RA!B21:I56,8,0)</f>
        <v>33526.424299999999</v>
      </c>
      <c r="G17" s="16">
        <f t="shared" si="0"/>
        <v>256284.41249999998</v>
      </c>
      <c r="H17" s="27">
        <f>RA!J21</f>
        <v>11.568381869425</v>
      </c>
      <c r="I17" s="20">
        <f>VLOOKUP(B17,RMS!B:D,3,FALSE)</f>
        <v>289810.756845125</v>
      </c>
      <c r="J17" s="21">
        <f>VLOOKUP(B17,RMS!B:E,4,FALSE)</f>
        <v>256284.412483844</v>
      </c>
      <c r="K17" s="22">
        <f t="shared" si="1"/>
        <v>7.9954874992836267E-2</v>
      </c>
      <c r="L17" s="22">
        <f t="shared" si="2"/>
        <v>1.615597284398973E-5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954277.48990000004</v>
      </c>
      <c r="F18" s="25">
        <f>VLOOKUP(C18,RA!B22:I57,8,0)</f>
        <v>122114.03290000001</v>
      </c>
      <c r="G18" s="16">
        <f t="shared" si="0"/>
        <v>832163.45700000005</v>
      </c>
      <c r="H18" s="27">
        <f>RA!J22</f>
        <v>12.796490977985499</v>
      </c>
      <c r="I18" s="20">
        <f>VLOOKUP(B18,RMS!B:D,3,FALSE)</f>
        <v>954277.60880000005</v>
      </c>
      <c r="J18" s="21">
        <f>VLOOKUP(B18,RMS!B:E,4,FALSE)</f>
        <v>832163.4571</v>
      </c>
      <c r="K18" s="22">
        <f t="shared" si="1"/>
        <v>-0.11890000000130385</v>
      </c>
      <c r="L18" s="22">
        <f t="shared" si="2"/>
        <v>-9.9999946542084217E-5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1905634.7157000001</v>
      </c>
      <c r="F19" s="25">
        <f>VLOOKUP(C19,RA!B23:I58,8,0)</f>
        <v>126328.5082</v>
      </c>
      <c r="G19" s="16">
        <f t="shared" si="0"/>
        <v>1779306.2075</v>
      </c>
      <c r="H19" s="27">
        <f>RA!J23</f>
        <v>6.6292090062809104</v>
      </c>
      <c r="I19" s="20">
        <f>VLOOKUP(B19,RMS!B:D,3,FALSE)</f>
        <v>1905635.51900427</v>
      </c>
      <c r="J19" s="21">
        <f>VLOOKUP(B19,RMS!B:E,4,FALSE)</f>
        <v>1779306.2347333301</v>
      </c>
      <c r="K19" s="22">
        <f t="shared" si="1"/>
        <v>-0.8033042699098587</v>
      </c>
      <c r="L19" s="22">
        <f t="shared" si="2"/>
        <v>-2.7233330067247152E-2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239101.52830000001</v>
      </c>
      <c r="F20" s="25">
        <f>VLOOKUP(C20,RA!B24:I59,8,0)</f>
        <v>35592.697099999998</v>
      </c>
      <c r="G20" s="16">
        <f t="shared" si="0"/>
        <v>203508.83120000002</v>
      </c>
      <c r="H20" s="27">
        <f>RA!J24</f>
        <v>14.8860182337864</v>
      </c>
      <c r="I20" s="20">
        <f>VLOOKUP(B20,RMS!B:D,3,FALSE)</f>
        <v>239101.52430284399</v>
      </c>
      <c r="J20" s="21">
        <f>VLOOKUP(B20,RMS!B:E,4,FALSE)</f>
        <v>203508.82349345501</v>
      </c>
      <c r="K20" s="22">
        <f t="shared" si="1"/>
        <v>3.9971560181584209E-3</v>
      </c>
      <c r="L20" s="22">
        <f t="shared" si="2"/>
        <v>7.7065450022928417E-3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207491.3547</v>
      </c>
      <c r="F21" s="25">
        <f>VLOOKUP(C21,RA!B25:I60,8,0)</f>
        <v>15130.500700000001</v>
      </c>
      <c r="G21" s="16">
        <f t="shared" si="0"/>
        <v>192360.85399999999</v>
      </c>
      <c r="H21" s="27">
        <f>RA!J25</f>
        <v>7.2921113854966801</v>
      </c>
      <c r="I21" s="20">
        <f>VLOOKUP(B21,RMS!B:D,3,FALSE)</f>
        <v>207491.35197904101</v>
      </c>
      <c r="J21" s="21">
        <f>VLOOKUP(B21,RMS!B:E,4,FALSE)</f>
        <v>192360.85518908399</v>
      </c>
      <c r="K21" s="22">
        <f t="shared" si="1"/>
        <v>2.7209589898120612E-3</v>
      </c>
      <c r="L21" s="22">
        <f t="shared" si="2"/>
        <v>-1.1890839959960431E-3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456464.31829999998</v>
      </c>
      <c r="F22" s="25">
        <f>VLOOKUP(C22,RA!B26:I61,8,0)</f>
        <v>92678.745899999994</v>
      </c>
      <c r="G22" s="16">
        <f t="shared" si="0"/>
        <v>363785.5724</v>
      </c>
      <c r="H22" s="27">
        <f>RA!J26</f>
        <v>20.303612393003998</v>
      </c>
      <c r="I22" s="20">
        <f>VLOOKUP(B22,RMS!B:D,3,FALSE)</f>
        <v>456464.315626178</v>
      </c>
      <c r="J22" s="21">
        <f>VLOOKUP(B22,RMS!B:E,4,FALSE)</f>
        <v>363785.59666956897</v>
      </c>
      <c r="K22" s="22">
        <f t="shared" si="1"/>
        <v>2.6738219894468784E-3</v>
      </c>
      <c r="L22" s="22">
        <f t="shared" si="2"/>
        <v>-2.4269568966701627E-2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256291.88080000001</v>
      </c>
      <c r="F23" s="25">
        <f>VLOOKUP(C23,RA!B27:I62,8,0)</f>
        <v>80890.765299999999</v>
      </c>
      <c r="G23" s="16">
        <f t="shared" si="0"/>
        <v>175401.11550000001</v>
      </c>
      <c r="H23" s="27">
        <f>RA!J27</f>
        <v>31.561969519870999</v>
      </c>
      <c r="I23" s="20">
        <f>VLOOKUP(B23,RMS!B:D,3,FALSE)</f>
        <v>256291.850494524</v>
      </c>
      <c r="J23" s="21">
        <f>VLOOKUP(B23,RMS!B:E,4,FALSE)</f>
        <v>175401.11520760899</v>
      </c>
      <c r="K23" s="22">
        <f t="shared" si="1"/>
        <v>3.0305476015200838E-2</v>
      </c>
      <c r="L23" s="22">
        <f t="shared" si="2"/>
        <v>2.9239102150313556E-4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758384.15529999998</v>
      </c>
      <c r="F24" s="25">
        <f>VLOOKUP(C24,RA!B28:I63,8,0)</f>
        <v>45970.974199999997</v>
      </c>
      <c r="G24" s="16">
        <f t="shared" si="0"/>
        <v>712413.18109999993</v>
      </c>
      <c r="H24" s="27">
        <f>RA!J28</f>
        <v>6.0617002450182902</v>
      </c>
      <c r="I24" s="20">
        <f>VLOOKUP(B24,RMS!B:D,3,FALSE)</f>
        <v>758384.15484336298</v>
      </c>
      <c r="J24" s="21">
        <f>VLOOKUP(B24,RMS!B:E,4,FALSE)</f>
        <v>712413.27338398795</v>
      </c>
      <c r="K24" s="22">
        <f t="shared" si="1"/>
        <v>4.5663700439035892E-4</v>
      </c>
      <c r="L24" s="22">
        <f t="shared" si="2"/>
        <v>-9.2283988022245467E-2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796160.33109999995</v>
      </c>
      <c r="F25" s="25">
        <f>VLOOKUP(C25,RA!B29:I64,8,0)</f>
        <v>109728.55469999999</v>
      </c>
      <c r="G25" s="16">
        <f t="shared" si="0"/>
        <v>686431.77639999997</v>
      </c>
      <c r="H25" s="27">
        <f>RA!J29</f>
        <v>13.7822182811339</v>
      </c>
      <c r="I25" s="20">
        <f>VLOOKUP(B25,RMS!B:D,3,FALSE)</f>
        <v>796160.32869822998</v>
      </c>
      <c r="J25" s="21">
        <f>VLOOKUP(B25,RMS!B:E,4,FALSE)</f>
        <v>686431.77129985194</v>
      </c>
      <c r="K25" s="22">
        <f t="shared" si="1"/>
        <v>2.401769976131618E-3</v>
      </c>
      <c r="L25" s="22">
        <f t="shared" si="2"/>
        <v>5.100148031488061E-3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1154243.0914</v>
      </c>
      <c r="F26" s="25">
        <f>VLOOKUP(C26,RA!B30:I65,8,0)</f>
        <v>129848.3541</v>
      </c>
      <c r="G26" s="16">
        <f t="shared" si="0"/>
        <v>1024394.7373</v>
      </c>
      <c r="H26" s="27">
        <f>RA!J30</f>
        <v>11.249653999878401</v>
      </c>
      <c r="I26" s="20">
        <f>VLOOKUP(B26,RMS!B:D,3,FALSE)</f>
        <v>1154243.06854425</v>
      </c>
      <c r="J26" s="21">
        <f>VLOOKUP(B26,RMS!B:E,4,FALSE)</f>
        <v>1024394.71915804</v>
      </c>
      <c r="K26" s="22">
        <f t="shared" si="1"/>
        <v>2.2855750052258372E-2</v>
      </c>
      <c r="L26" s="22">
        <f t="shared" si="2"/>
        <v>1.8141960026696324E-2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589556.94819999998</v>
      </c>
      <c r="F27" s="25">
        <f>VLOOKUP(C27,RA!B31:I66,8,0)</f>
        <v>32015.952700000002</v>
      </c>
      <c r="G27" s="16">
        <f t="shared" si="0"/>
        <v>557540.99549999996</v>
      </c>
      <c r="H27" s="27">
        <f>RA!J31</f>
        <v>5.4305106228921902</v>
      </c>
      <c r="I27" s="20">
        <f>VLOOKUP(B27,RMS!B:D,3,FALSE)</f>
        <v>589556.93558761105</v>
      </c>
      <c r="J27" s="21">
        <f>VLOOKUP(B27,RMS!B:E,4,FALSE)</f>
        <v>557541.03030884999</v>
      </c>
      <c r="K27" s="22">
        <f t="shared" si="1"/>
        <v>1.26123889349401E-2</v>
      </c>
      <c r="L27" s="22">
        <f t="shared" si="2"/>
        <v>-3.4808850032277405E-2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125730.4394</v>
      </c>
      <c r="F28" s="25">
        <f>VLOOKUP(C28,RA!B32:I67,8,0)</f>
        <v>38424.757700000002</v>
      </c>
      <c r="G28" s="16">
        <f t="shared" si="0"/>
        <v>87305.681700000001</v>
      </c>
      <c r="H28" s="27">
        <f>RA!J32</f>
        <v>30.561221199390801</v>
      </c>
      <c r="I28" s="20">
        <f>VLOOKUP(B28,RMS!B:D,3,FALSE)</f>
        <v>125730.35030330499</v>
      </c>
      <c r="J28" s="21">
        <f>VLOOKUP(B28,RMS!B:E,4,FALSE)</f>
        <v>87305.668839027494</v>
      </c>
      <c r="K28" s="22">
        <f t="shared" si="1"/>
        <v>8.9096695010084659E-2</v>
      </c>
      <c r="L28" s="22">
        <f t="shared" si="2"/>
        <v>1.2860972507041879E-2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92294.323199999999</v>
      </c>
      <c r="F31" s="25">
        <f>VLOOKUP(C31,RA!B35:I70,8,0)</f>
        <v>10022.3974</v>
      </c>
      <c r="G31" s="16">
        <f t="shared" si="0"/>
        <v>82271.925799999997</v>
      </c>
      <c r="H31" s="27">
        <f>RA!J35</f>
        <v>10.859169938633899</v>
      </c>
      <c r="I31" s="20">
        <f>VLOOKUP(B31,RMS!B:D,3,FALSE)</f>
        <v>92294.323300000004</v>
      </c>
      <c r="J31" s="21">
        <f>VLOOKUP(B31,RMS!B:E,4,FALSE)</f>
        <v>82271.926099999997</v>
      </c>
      <c r="K31" s="22">
        <f t="shared" si="1"/>
        <v>-1.0000000474974513E-4</v>
      </c>
      <c r="L31" s="22">
        <f t="shared" si="2"/>
        <v>-2.9999999969732016E-4</v>
      </c>
    </row>
    <row r="32" spans="1:12">
      <c r="A32" s="59"/>
      <c r="B32" s="12">
        <v>71</v>
      </c>
      <c r="C32" s="56" t="s">
        <v>37</v>
      </c>
      <c r="D32" s="56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9"/>
      <c r="B33" s="12">
        <v>72</v>
      </c>
      <c r="C33" s="56" t="s">
        <v>38</v>
      </c>
      <c r="D33" s="56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9"/>
      <c r="B34" s="12">
        <v>73</v>
      </c>
      <c r="C34" s="56" t="s">
        <v>39</v>
      </c>
      <c r="D34" s="56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179425.64139999999</v>
      </c>
      <c r="F35" s="25">
        <f>VLOOKUP(C35,RA!B8:I74,8,0)</f>
        <v>8211.6167000000005</v>
      </c>
      <c r="G35" s="16">
        <f t="shared" si="0"/>
        <v>171214.02469999998</v>
      </c>
      <c r="H35" s="27">
        <f>RA!J39</f>
        <v>4.5766127048104304</v>
      </c>
      <c r="I35" s="20">
        <f>VLOOKUP(B35,RMS!B:D,3,FALSE)</f>
        <v>179425.641025641</v>
      </c>
      <c r="J35" s="21">
        <f>VLOOKUP(B35,RMS!B:E,4,FALSE)</f>
        <v>171214.021367521</v>
      </c>
      <c r="K35" s="22">
        <f t="shared" si="1"/>
        <v>3.7435899139381945E-4</v>
      </c>
      <c r="L35" s="22">
        <f t="shared" si="2"/>
        <v>3.3324789837934077E-3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416036.06849999999</v>
      </c>
      <c r="F36" s="25">
        <f>VLOOKUP(C36,RA!B8:I75,8,0)</f>
        <v>20079.795900000001</v>
      </c>
      <c r="G36" s="16">
        <f t="shared" si="0"/>
        <v>395956.27259999997</v>
      </c>
      <c r="H36" s="27">
        <f>RA!J40</f>
        <v>4.8264555456445999</v>
      </c>
      <c r="I36" s="20">
        <f>VLOOKUP(B36,RMS!B:D,3,FALSE)</f>
        <v>416036.065952137</v>
      </c>
      <c r="J36" s="21">
        <f>VLOOKUP(B36,RMS!B:E,4,FALSE)</f>
        <v>395956.27114871802</v>
      </c>
      <c r="K36" s="22">
        <f t="shared" si="1"/>
        <v>2.5478629977442324E-3</v>
      </c>
      <c r="L36" s="22">
        <f t="shared" si="2"/>
        <v>1.4512819470837712E-3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46900.282800000001</v>
      </c>
      <c r="F39" s="25">
        <f>VLOOKUP(C39,RA!B8:I78,8,0)</f>
        <v>7472.9222</v>
      </c>
      <c r="G39" s="16">
        <f t="shared" si="0"/>
        <v>39427.3606</v>
      </c>
      <c r="H39" s="27">
        <f>RA!J43</f>
        <v>15.9336399566444</v>
      </c>
      <c r="I39" s="20">
        <f>VLOOKUP(B39,RMS!B:D,3,FALSE)</f>
        <v>46900.283261477998</v>
      </c>
      <c r="J39" s="21">
        <f>VLOOKUP(B39,RMS!B:E,4,FALSE)</f>
        <v>39427.361163300797</v>
      </c>
      <c r="K39" s="22">
        <f t="shared" si="1"/>
        <v>-4.6147799730533734E-4</v>
      </c>
      <c r="L39" s="22">
        <f t="shared" si="2"/>
        <v>-5.6330079678446054E-4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activeCell="A7" sqref="A1:XFD1048576"/>
    </sheetView>
  </sheetViews>
  <sheetFormatPr defaultRowHeight="11.25"/>
  <cols>
    <col min="1" max="1" width="7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6" width="9.25" style="34" bestFit="1" customWidth="1"/>
    <col min="17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13282624.476399999</v>
      </c>
      <c r="E7" s="44">
        <v>19668663</v>
      </c>
      <c r="F7" s="45">
        <v>67.531913462546996</v>
      </c>
      <c r="G7" s="44">
        <v>15895719.4025</v>
      </c>
      <c r="H7" s="45">
        <v>-16.438984986668899</v>
      </c>
      <c r="I7" s="44">
        <v>1595344.9931000001</v>
      </c>
      <c r="J7" s="45">
        <v>12.0107663657475</v>
      </c>
      <c r="K7" s="44">
        <v>2189902.1412</v>
      </c>
      <c r="L7" s="45">
        <v>13.7766783984346</v>
      </c>
      <c r="M7" s="45">
        <v>-0.27149941402139599</v>
      </c>
      <c r="N7" s="44">
        <v>106436592.5555</v>
      </c>
      <c r="O7" s="44">
        <v>2735619889.4703999</v>
      </c>
      <c r="P7" s="44">
        <v>834640</v>
      </c>
      <c r="Q7" s="44">
        <v>1213153</v>
      </c>
      <c r="R7" s="45">
        <v>-31.2007636299791</v>
      </c>
      <c r="S7" s="44">
        <v>15.9141959124892</v>
      </c>
      <c r="T7" s="44">
        <v>21.156633677532799</v>
      </c>
      <c r="U7" s="46">
        <v>-32.941895361043201</v>
      </c>
    </row>
    <row r="8" spans="1:23" ht="12" thickBot="1">
      <c r="A8" s="70">
        <v>41763</v>
      </c>
      <c r="B8" s="60" t="s">
        <v>6</v>
      </c>
      <c r="C8" s="61"/>
      <c r="D8" s="47">
        <v>434867.60700000002</v>
      </c>
      <c r="E8" s="47">
        <v>556590</v>
      </c>
      <c r="F8" s="48">
        <v>78.130689915377602</v>
      </c>
      <c r="G8" s="47">
        <v>533565.93359999999</v>
      </c>
      <c r="H8" s="48">
        <v>-18.497868845201001</v>
      </c>
      <c r="I8" s="47">
        <v>114110.5944</v>
      </c>
      <c r="J8" s="48">
        <v>26.240306834351099</v>
      </c>
      <c r="K8" s="47">
        <v>119068.4947</v>
      </c>
      <c r="L8" s="48">
        <v>22.315610349528502</v>
      </c>
      <c r="M8" s="48">
        <v>-4.1639060882492002E-2</v>
      </c>
      <c r="N8" s="47">
        <v>2804954.8352999999</v>
      </c>
      <c r="O8" s="47">
        <v>108416983.4217</v>
      </c>
      <c r="P8" s="47">
        <v>18558</v>
      </c>
      <c r="Q8" s="47">
        <v>28067</v>
      </c>
      <c r="R8" s="48">
        <v>-33.879645134855899</v>
      </c>
      <c r="S8" s="47">
        <v>23.4328918525703</v>
      </c>
      <c r="T8" s="47">
        <v>26.743551662094301</v>
      </c>
      <c r="U8" s="49">
        <v>-14.128259671717901</v>
      </c>
    </row>
    <row r="9" spans="1:23" ht="12" thickBot="1">
      <c r="A9" s="71"/>
      <c r="B9" s="60" t="s">
        <v>7</v>
      </c>
      <c r="C9" s="61"/>
      <c r="D9" s="47">
        <v>91932.637300000002</v>
      </c>
      <c r="E9" s="47">
        <v>81764</v>
      </c>
      <c r="F9" s="48">
        <v>112.436570250966</v>
      </c>
      <c r="G9" s="47">
        <v>108411.5208</v>
      </c>
      <c r="H9" s="48">
        <v>-15.200306552659301</v>
      </c>
      <c r="I9" s="47">
        <v>16504.404699999999</v>
      </c>
      <c r="J9" s="48">
        <v>17.952715362817099</v>
      </c>
      <c r="K9" s="47">
        <v>23247.262200000001</v>
      </c>
      <c r="L9" s="48">
        <v>21.4435348092636</v>
      </c>
      <c r="M9" s="48">
        <v>-0.290049531079836</v>
      </c>
      <c r="N9" s="47">
        <v>588255.17960000003</v>
      </c>
      <c r="O9" s="47">
        <v>18306776.5286</v>
      </c>
      <c r="P9" s="47">
        <v>4038</v>
      </c>
      <c r="Q9" s="47">
        <v>7263</v>
      </c>
      <c r="R9" s="48">
        <v>-44.403139198678197</v>
      </c>
      <c r="S9" s="47">
        <v>22.766874021793001</v>
      </c>
      <c r="T9" s="47">
        <v>22.3193302079031</v>
      </c>
      <c r="U9" s="49">
        <v>1.9657675158280301</v>
      </c>
    </row>
    <row r="10" spans="1:23" ht="12" thickBot="1">
      <c r="A10" s="71"/>
      <c r="B10" s="60" t="s">
        <v>8</v>
      </c>
      <c r="C10" s="61"/>
      <c r="D10" s="47">
        <v>98637.903699999995</v>
      </c>
      <c r="E10" s="47">
        <v>191897</v>
      </c>
      <c r="F10" s="48">
        <v>51.401482930947303</v>
      </c>
      <c r="G10" s="47">
        <v>164806.6833</v>
      </c>
      <c r="H10" s="48">
        <v>-40.149330279010599</v>
      </c>
      <c r="I10" s="47">
        <v>26385.715</v>
      </c>
      <c r="J10" s="48">
        <v>26.750076806427501</v>
      </c>
      <c r="K10" s="47">
        <v>45306.182200000003</v>
      </c>
      <c r="L10" s="48">
        <v>27.490500562728101</v>
      </c>
      <c r="M10" s="48">
        <v>-0.41761336491513101</v>
      </c>
      <c r="N10" s="47">
        <v>1021067.7905</v>
      </c>
      <c r="O10" s="47">
        <v>26049526.318</v>
      </c>
      <c r="P10" s="47">
        <v>81177</v>
      </c>
      <c r="Q10" s="47">
        <v>112838</v>
      </c>
      <c r="R10" s="48">
        <v>-28.058809975362902</v>
      </c>
      <c r="S10" s="47">
        <v>1.2150966862535</v>
      </c>
      <c r="T10" s="47">
        <v>2.25931346354951</v>
      </c>
      <c r="U10" s="49">
        <v>-85.936929061641095</v>
      </c>
    </row>
    <row r="11" spans="1:23" ht="12" thickBot="1">
      <c r="A11" s="71"/>
      <c r="B11" s="60" t="s">
        <v>9</v>
      </c>
      <c r="C11" s="61"/>
      <c r="D11" s="47">
        <v>42870.126300000004</v>
      </c>
      <c r="E11" s="47">
        <v>46549</v>
      </c>
      <c r="F11" s="48">
        <v>92.096771788867699</v>
      </c>
      <c r="G11" s="47">
        <v>49808.840499999998</v>
      </c>
      <c r="H11" s="48">
        <v>-13.930688067312101</v>
      </c>
      <c r="I11" s="47">
        <v>9046.3562000000002</v>
      </c>
      <c r="J11" s="48">
        <v>21.101771748220902</v>
      </c>
      <c r="K11" s="47">
        <v>10838.1165</v>
      </c>
      <c r="L11" s="48">
        <v>21.759423409986798</v>
      </c>
      <c r="M11" s="48">
        <v>-0.165320265749127</v>
      </c>
      <c r="N11" s="47">
        <v>267349.74800000002</v>
      </c>
      <c r="O11" s="47">
        <v>11063123.4343</v>
      </c>
      <c r="P11" s="47">
        <v>2282</v>
      </c>
      <c r="Q11" s="47">
        <v>3422</v>
      </c>
      <c r="R11" s="48">
        <v>-33.3138515488019</v>
      </c>
      <c r="S11" s="47">
        <v>18.7862078439965</v>
      </c>
      <c r="T11" s="47">
        <v>22.452605669199301</v>
      </c>
      <c r="U11" s="49">
        <v>-19.5164338415135</v>
      </c>
    </row>
    <row r="12" spans="1:23" ht="12" thickBot="1">
      <c r="A12" s="71"/>
      <c r="B12" s="60" t="s">
        <v>10</v>
      </c>
      <c r="C12" s="61"/>
      <c r="D12" s="47">
        <v>99481.368799999997</v>
      </c>
      <c r="E12" s="47">
        <v>251857</v>
      </c>
      <c r="F12" s="48">
        <v>39.499147849771902</v>
      </c>
      <c r="G12" s="47">
        <v>169030.59770000001</v>
      </c>
      <c r="H12" s="48">
        <v>-41.145940348289997</v>
      </c>
      <c r="I12" s="47">
        <v>18161.9552</v>
      </c>
      <c r="J12" s="48">
        <v>18.256639830231201</v>
      </c>
      <c r="K12" s="47">
        <v>23690.7736</v>
      </c>
      <c r="L12" s="48">
        <v>14.0156716726796</v>
      </c>
      <c r="M12" s="48">
        <v>-0.23337432932118399</v>
      </c>
      <c r="N12" s="47">
        <v>1601198.8496999999</v>
      </c>
      <c r="O12" s="47">
        <v>32399120.9562</v>
      </c>
      <c r="P12" s="47">
        <v>1006</v>
      </c>
      <c r="Q12" s="47">
        <v>4747</v>
      </c>
      <c r="R12" s="48">
        <v>-78.807668000842597</v>
      </c>
      <c r="S12" s="47">
        <v>98.888040556660002</v>
      </c>
      <c r="T12" s="47">
        <v>105.212505793133</v>
      </c>
      <c r="U12" s="49">
        <v>-6.3955815090185304</v>
      </c>
    </row>
    <row r="13" spans="1:23" ht="12" thickBot="1">
      <c r="A13" s="71"/>
      <c r="B13" s="60" t="s">
        <v>11</v>
      </c>
      <c r="C13" s="61"/>
      <c r="D13" s="47">
        <v>185128.80360000001</v>
      </c>
      <c r="E13" s="47">
        <v>303303</v>
      </c>
      <c r="F13" s="48">
        <v>61.037577472032901</v>
      </c>
      <c r="G13" s="47">
        <v>285362.93099999998</v>
      </c>
      <c r="H13" s="48">
        <v>-35.1251394316524</v>
      </c>
      <c r="I13" s="47">
        <v>37808.035600000003</v>
      </c>
      <c r="J13" s="48">
        <v>20.422557087167402</v>
      </c>
      <c r="K13" s="47">
        <v>80021.512799999997</v>
      </c>
      <c r="L13" s="48">
        <v>28.042013908246599</v>
      </c>
      <c r="M13" s="48">
        <v>-0.52752660781989102</v>
      </c>
      <c r="N13" s="47">
        <v>1635692.1311999999</v>
      </c>
      <c r="O13" s="47">
        <v>53189747.310599998</v>
      </c>
      <c r="P13" s="47">
        <v>8589</v>
      </c>
      <c r="Q13" s="47">
        <v>15608</v>
      </c>
      <c r="R13" s="48">
        <v>-44.970527934392599</v>
      </c>
      <c r="S13" s="47">
        <v>21.5541743625568</v>
      </c>
      <c r="T13" s="47">
        <v>27.871714024859099</v>
      </c>
      <c r="U13" s="49">
        <v>-29.3100517609105</v>
      </c>
    </row>
    <row r="14" spans="1:23" ht="12" thickBot="1">
      <c r="A14" s="71"/>
      <c r="B14" s="60" t="s">
        <v>12</v>
      </c>
      <c r="C14" s="61"/>
      <c r="D14" s="47">
        <v>122199.9702</v>
      </c>
      <c r="E14" s="47">
        <v>148499</v>
      </c>
      <c r="F14" s="48">
        <v>82.290096364285304</v>
      </c>
      <c r="G14" s="47">
        <v>121630.56269999999</v>
      </c>
      <c r="H14" s="48">
        <v>0.46814508406447503</v>
      </c>
      <c r="I14" s="47">
        <v>27192.309399999998</v>
      </c>
      <c r="J14" s="48">
        <v>22.252304444506301</v>
      </c>
      <c r="K14" s="47">
        <v>26270.8933</v>
      </c>
      <c r="L14" s="48">
        <v>21.598924412441299</v>
      </c>
      <c r="M14" s="48">
        <v>3.5073649360831002E-2</v>
      </c>
      <c r="N14" s="47">
        <v>956318.07</v>
      </c>
      <c r="O14" s="47">
        <v>23488637.088399999</v>
      </c>
      <c r="P14" s="47">
        <v>3332</v>
      </c>
      <c r="Q14" s="47">
        <v>4071</v>
      </c>
      <c r="R14" s="48">
        <v>-18.1527880127733</v>
      </c>
      <c r="S14" s="47">
        <v>36.674660924369697</v>
      </c>
      <c r="T14" s="47">
        <v>62.382616998280497</v>
      </c>
      <c r="U14" s="49">
        <v>-70.097324490403807</v>
      </c>
    </row>
    <row r="15" spans="1:23" ht="12" thickBot="1">
      <c r="A15" s="71"/>
      <c r="B15" s="60" t="s">
        <v>13</v>
      </c>
      <c r="C15" s="61"/>
      <c r="D15" s="47">
        <v>92234.060299999997</v>
      </c>
      <c r="E15" s="47">
        <v>118510</v>
      </c>
      <c r="F15" s="48">
        <v>77.828082271538307</v>
      </c>
      <c r="G15" s="47">
        <v>106998.1152</v>
      </c>
      <c r="H15" s="48">
        <v>-13.798425208148</v>
      </c>
      <c r="I15" s="47">
        <v>15785.233200000001</v>
      </c>
      <c r="J15" s="48">
        <v>17.114321053043799</v>
      </c>
      <c r="K15" s="47">
        <v>26670.4067</v>
      </c>
      <c r="L15" s="48">
        <v>24.9260528095732</v>
      </c>
      <c r="M15" s="48">
        <v>-0.40813676455859998</v>
      </c>
      <c r="N15" s="47">
        <v>916505.47459999996</v>
      </c>
      <c r="O15" s="47">
        <v>18219990.533</v>
      </c>
      <c r="P15" s="47">
        <v>3575</v>
      </c>
      <c r="Q15" s="47">
        <v>7395</v>
      </c>
      <c r="R15" s="48">
        <v>-51.656524678837101</v>
      </c>
      <c r="S15" s="47">
        <v>25.7997371468532</v>
      </c>
      <c r="T15" s="47">
        <v>30.3265152129817</v>
      </c>
      <c r="U15" s="49">
        <v>-17.545830177888998</v>
      </c>
    </row>
    <row r="16" spans="1:23" ht="12" thickBot="1">
      <c r="A16" s="71"/>
      <c r="B16" s="60" t="s">
        <v>14</v>
      </c>
      <c r="C16" s="61"/>
      <c r="D16" s="47">
        <v>656665.09100000001</v>
      </c>
      <c r="E16" s="47">
        <v>806071</v>
      </c>
      <c r="F16" s="48">
        <v>81.464919467391795</v>
      </c>
      <c r="G16" s="47">
        <v>816529.36250000005</v>
      </c>
      <c r="H16" s="48">
        <v>-19.5785086050718</v>
      </c>
      <c r="I16" s="47">
        <v>27560.756300000001</v>
      </c>
      <c r="J16" s="48">
        <v>4.1970795581700902</v>
      </c>
      <c r="K16" s="47">
        <v>72373.540399999998</v>
      </c>
      <c r="L16" s="48">
        <v>8.8635563794559804</v>
      </c>
      <c r="M16" s="48">
        <v>-0.61918739711122395</v>
      </c>
      <c r="N16" s="47">
        <v>6368599.9264000002</v>
      </c>
      <c r="O16" s="47">
        <v>136237669.23140001</v>
      </c>
      <c r="P16" s="47">
        <v>37938</v>
      </c>
      <c r="Q16" s="47">
        <v>66104</v>
      </c>
      <c r="R16" s="48">
        <v>-42.608616725160402</v>
      </c>
      <c r="S16" s="47">
        <v>17.308901128156499</v>
      </c>
      <c r="T16" s="47">
        <v>19.343667410444201</v>
      </c>
      <c r="U16" s="49">
        <v>-11.755606362426599</v>
      </c>
    </row>
    <row r="17" spans="1:21" ht="12" thickBot="1">
      <c r="A17" s="71"/>
      <c r="B17" s="60" t="s">
        <v>15</v>
      </c>
      <c r="C17" s="61"/>
      <c r="D17" s="47">
        <v>364864.19620000001</v>
      </c>
      <c r="E17" s="47">
        <v>433470</v>
      </c>
      <c r="F17" s="48">
        <v>84.172883059957996</v>
      </c>
      <c r="G17" s="47">
        <v>369179.60800000001</v>
      </c>
      <c r="H17" s="48">
        <v>-1.16891932991056</v>
      </c>
      <c r="I17" s="47">
        <v>42860.023699999998</v>
      </c>
      <c r="J17" s="48">
        <v>11.7468428380696</v>
      </c>
      <c r="K17" s="47">
        <v>58416.467700000001</v>
      </c>
      <c r="L17" s="48">
        <v>15.823319174227001</v>
      </c>
      <c r="M17" s="48">
        <v>-0.26630237350006702</v>
      </c>
      <c r="N17" s="47">
        <v>8209796.2428000001</v>
      </c>
      <c r="O17" s="47">
        <v>154551878.0095</v>
      </c>
      <c r="P17" s="47">
        <v>11523</v>
      </c>
      <c r="Q17" s="47">
        <v>14008</v>
      </c>
      <c r="R17" s="48">
        <v>-17.7398629354654</v>
      </c>
      <c r="S17" s="47">
        <v>31.663993421851998</v>
      </c>
      <c r="T17" s="47">
        <v>53.436197672758396</v>
      </c>
      <c r="U17" s="49">
        <v>-68.760133824058499</v>
      </c>
    </row>
    <row r="18" spans="1:21" ht="12" thickBot="1">
      <c r="A18" s="71"/>
      <c r="B18" s="60" t="s">
        <v>16</v>
      </c>
      <c r="C18" s="61"/>
      <c r="D18" s="47">
        <v>1546894.0722000001</v>
      </c>
      <c r="E18" s="47">
        <v>1649724</v>
      </c>
      <c r="F18" s="48">
        <v>93.766840526051595</v>
      </c>
      <c r="G18" s="47">
        <v>1836412.9325999999</v>
      </c>
      <c r="H18" s="48">
        <v>-15.765455321102401</v>
      </c>
      <c r="I18" s="47">
        <v>231373.0998</v>
      </c>
      <c r="J18" s="48">
        <v>14.9572685006763</v>
      </c>
      <c r="K18" s="47">
        <v>324024.95010000002</v>
      </c>
      <c r="L18" s="48">
        <v>17.644449369088498</v>
      </c>
      <c r="M18" s="48">
        <v>-0.28594048165552099</v>
      </c>
      <c r="N18" s="47">
        <v>9478959.2857000008</v>
      </c>
      <c r="O18" s="47">
        <v>365884674.60119998</v>
      </c>
      <c r="P18" s="47">
        <v>74790</v>
      </c>
      <c r="Q18" s="47">
        <v>110188</v>
      </c>
      <c r="R18" s="48">
        <v>-32.125095291683301</v>
      </c>
      <c r="S18" s="47">
        <v>20.683167164059402</v>
      </c>
      <c r="T18" s="47">
        <v>20.188974606127701</v>
      </c>
      <c r="U18" s="49">
        <v>2.3893466315468599</v>
      </c>
    </row>
    <row r="19" spans="1:21" ht="12" thickBot="1">
      <c r="A19" s="71"/>
      <c r="B19" s="60" t="s">
        <v>17</v>
      </c>
      <c r="C19" s="61"/>
      <c r="D19" s="47">
        <v>445140.6618</v>
      </c>
      <c r="E19" s="47">
        <v>602659</v>
      </c>
      <c r="F19" s="48">
        <v>73.862775101674401</v>
      </c>
      <c r="G19" s="47">
        <v>540019.49840000004</v>
      </c>
      <c r="H19" s="48">
        <v>-17.569520523076001</v>
      </c>
      <c r="I19" s="47">
        <v>59022.1898</v>
      </c>
      <c r="J19" s="48">
        <v>13.259222278489201</v>
      </c>
      <c r="K19" s="47">
        <v>81520.723400000003</v>
      </c>
      <c r="L19" s="48">
        <v>15.0958851748009</v>
      </c>
      <c r="M19" s="48">
        <v>-0.27598545083568299</v>
      </c>
      <c r="N19" s="47">
        <v>3961456.4353</v>
      </c>
      <c r="O19" s="47">
        <v>114555466.5608</v>
      </c>
      <c r="P19" s="47">
        <v>9811</v>
      </c>
      <c r="Q19" s="47">
        <v>17992</v>
      </c>
      <c r="R19" s="48">
        <v>-45.470208981769701</v>
      </c>
      <c r="S19" s="47">
        <v>45.371589216185903</v>
      </c>
      <c r="T19" s="47">
        <v>61.299075639172997</v>
      </c>
      <c r="U19" s="49">
        <v>-35.104537218425399</v>
      </c>
    </row>
    <row r="20" spans="1:21" ht="12" thickBot="1">
      <c r="A20" s="71"/>
      <c r="B20" s="60" t="s">
        <v>18</v>
      </c>
      <c r="C20" s="61"/>
      <c r="D20" s="47">
        <v>633904.57220000005</v>
      </c>
      <c r="E20" s="47">
        <v>1006038</v>
      </c>
      <c r="F20" s="48">
        <v>63.010002822955002</v>
      </c>
      <c r="G20" s="47">
        <v>824827.80720000004</v>
      </c>
      <c r="H20" s="48">
        <v>-23.147041519867901</v>
      </c>
      <c r="I20" s="47">
        <v>61497.319799999997</v>
      </c>
      <c r="J20" s="48">
        <v>9.7013529318096303</v>
      </c>
      <c r="K20" s="47">
        <v>55892.1126</v>
      </c>
      <c r="L20" s="48">
        <v>6.7762158491884597</v>
      </c>
      <c r="M20" s="48">
        <v>0.10028619315420199</v>
      </c>
      <c r="N20" s="47">
        <v>9764501.9560000002</v>
      </c>
      <c r="O20" s="47">
        <v>161822807.8734</v>
      </c>
      <c r="P20" s="47">
        <v>30795</v>
      </c>
      <c r="Q20" s="47">
        <v>57366</v>
      </c>
      <c r="R20" s="48">
        <v>-46.3183767388349</v>
      </c>
      <c r="S20" s="47">
        <v>20.584658944633901</v>
      </c>
      <c r="T20" s="47">
        <v>53.214696710595099</v>
      </c>
      <c r="U20" s="49">
        <v>-158.51629047498699</v>
      </c>
    </row>
    <row r="21" spans="1:21" ht="12" thickBot="1">
      <c r="A21" s="71"/>
      <c r="B21" s="60" t="s">
        <v>19</v>
      </c>
      <c r="C21" s="61"/>
      <c r="D21" s="47">
        <v>289810.83679999999</v>
      </c>
      <c r="E21" s="47">
        <v>320464</v>
      </c>
      <c r="F21" s="48">
        <v>90.434756103649704</v>
      </c>
      <c r="G21" s="47">
        <v>343231.53120000003</v>
      </c>
      <c r="H21" s="48">
        <v>-15.564040463657699</v>
      </c>
      <c r="I21" s="47">
        <v>33526.424299999999</v>
      </c>
      <c r="J21" s="48">
        <v>11.568381869425</v>
      </c>
      <c r="K21" s="47">
        <v>54795.050600000002</v>
      </c>
      <c r="L21" s="48">
        <v>15.964457113956399</v>
      </c>
      <c r="M21" s="48">
        <v>-0.38814867523819802</v>
      </c>
      <c r="N21" s="47">
        <v>1670067.7239999999</v>
      </c>
      <c r="O21" s="47">
        <v>65926072.955799997</v>
      </c>
      <c r="P21" s="47">
        <v>27505</v>
      </c>
      <c r="Q21" s="47">
        <v>38209</v>
      </c>
      <c r="R21" s="48">
        <v>-28.0143421706928</v>
      </c>
      <c r="S21" s="47">
        <v>10.536660127249601</v>
      </c>
      <c r="T21" s="47">
        <v>11.263972195032601</v>
      </c>
      <c r="U21" s="49">
        <v>-6.9026812955847401</v>
      </c>
    </row>
    <row r="22" spans="1:21" ht="12" thickBot="1">
      <c r="A22" s="71"/>
      <c r="B22" s="60" t="s">
        <v>20</v>
      </c>
      <c r="C22" s="61"/>
      <c r="D22" s="47">
        <v>954277.48990000004</v>
      </c>
      <c r="E22" s="47">
        <v>1011561</v>
      </c>
      <c r="F22" s="48">
        <v>94.337117573730097</v>
      </c>
      <c r="G22" s="47">
        <v>1103355.3570000001</v>
      </c>
      <c r="H22" s="48">
        <v>-13.511319463326799</v>
      </c>
      <c r="I22" s="47">
        <v>122114.03290000001</v>
      </c>
      <c r="J22" s="48">
        <v>12.796490977985499</v>
      </c>
      <c r="K22" s="47">
        <v>184476.9761</v>
      </c>
      <c r="L22" s="48">
        <v>16.719633881290001</v>
      </c>
      <c r="M22" s="48">
        <v>-0.33805271811369397</v>
      </c>
      <c r="N22" s="47">
        <v>5780959.3049999997</v>
      </c>
      <c r="O22" s="47">
        <v>179218732.84999999</v>
      </c>
      <c r="P22" s="47">
        <v>57286</v>
      </c>
      <c r="Q22" s="47">
        <v>86809</v>
      </c>
      <c r="R22" s="48">
        <v>-34.009146517066199</v>
      </c>
      <c r="S22" s="47">
        <v>16.658127463952798</v>
      </c>
      <c r="T22" s="47">
        <v>17.023000678501099</v>
      </c>
      <c r="U22" s="49">
        <v>-2.1903615237537499</v>
      </c>
    </row>
    <row r="23" spans="1:21" ht="12" thickBot="1">
      <c r="A23" s="71"/>
      <c r="B23" s="60" t="s">
        <v>21</v>
      </c>
      <c r="C23" s="61"/>
      <c r="D23" s="47">
        <v>1905634.7157000001</v>
      </c>
      <c r="E23" s="47">
        <v>2693359</v>
      </c>
      <c r="F23" s="48">
        <v>70.753089940850799</v>
      </c>
      <c r="G23" s="47">
        <v>2343089.4898999999</v>
      </c>
      <c r="H23" s="48">
        <v>-18.669998567518199</v>
      </c>
      <c r="I23" s="47">
        <v>126328.5082</v>
      </c>
      <c r="J23" s="48">
        <v>6.6292090062809104</v>
      </c>
      <c r="K23" s="47">
        <v>269076.21389999997</v>
      </c>
      <c r="L23" s="48">
        <v>11.483821469895499</v>
      </c>
      <c r="M23" s="48">
        <v>-0.530510310186879</v>
      </c>
      <c r="N23" s="47">
        <v>14016162.2118</v>
      </c>
      <c r="O23" s="47">
        <v>372011047.14310002</v>
      </c>
      <c r="P23" s="47">
        <v>64758</v>
      </c>
      <c r="Q23" s="47">
        <v>108082</v>
      </c>
      <c r="R23" s="48">
        <v>-40.084380377861301</v>
      </c>
      <c r="S23" s="47">
        <v>29.427016209580302</v>
      </c>
      <c r="T23" s="47">
        <v>34.372473489572698</v>
      </c>
      <c r="U23" s="49">
        <v>-16.8058400646899</v>
      </c>
    </row>
    <row r="24" spans="1:21" ht="12" thickBot="1">
      <c r="A24" s="71"/>
      <c r="B24" s="60" t="s">
        <v>22</v>
      </c>
      <c r="C24" s="61"/>
      <c r="D24" s="47">
        <v>239101.52830000001</v>
      </c>
      <c r="E24" s="47">
        <v>233081</v>
      </c>
      <c r="F24" s="48">
        <v>102.58301976566101</v>
      </c>
      <c r="G24" s="47">
        <v>248093.0203</v>
      </c>
      <c r="H24" s="48">
        <v>-3.62424222540694</v>
      </c>
      <c r="I24" s="47">
        <v>35592.697099999998</v>
      </c>
      <c r="J24" s="48">
        <v>14.8860182337864</v>
      </c>
      <c r="K24" s="47">
        <v>23694.093099999998</v>
      </c>
      <c r="L24" s="48">
        <v>9.5504875837895504</v>
      </c>
      <c r="M24" s="48">
        <v>0.50217596215995297</v>
      </c>
      <c r="N24" s="47">
        <v>1422090.4432000001</v>
      </c>
      <c r="O24" s="47">
        <v>43361881.083800003</v>
      </c>
      <c r="P24" s="47">
        <v>26944</v>
      </c>
      <c r="Q24" s="47">
        <v>34592</v>
      </c>
      <c r="R24" s="48">
        <v>-22.109158186864001</v>
      </c>
      <c r="S24" s="47">
        <v>8.8740175289489294</v>
      </c>
      <c r="T24" s="47">
        <v>9.7654761043015696</v>
      </c>
      <c r="U24" s="49">
        <v>-10.045715736356399</v>
      </c>
    </row>
    <row r="25" spans="1:21" ht="12" thickBot="1">
      <c r="A25" s="71"/>
      <c r="B25" s="60" t="s">
        <v>23</v>
      </c>
      <c r="C25" s="61"/>
      <c r="D25" s="47">
        <v>207491.3547</v>
      </c>
      <c r="E25" s="47">
        <v>183027</v>
      </c>
      <c r="F25" s="48">
        <v>113.366527725418</v>
      </c>
      <c r="G25" s="47">
        <v>232974.5226</v>
      </c>
      <c r="H25" s="48">
        <v>-10.938177967104499</v>
      </c>
      <c r="I25" s="47">
        <v>15130.500700000001</v>
      </c>
      <c r="J25" s="48">
        <v>7.2921113854966801</v>
      </c>
      <c r="K25" s="47">
        <v>24119.666700000002</v>
      </c>
      <c r="L25" s="48">
        <v>10.352920324001101</v>
      </c>
      <c r="M25" s="48">
        <v>-0.37269030753231802</v>
      </c>
      <c r="N25" s="47">
        <v>1230492.4527</v>
      </c>
      <c r="O25" s="47">
        <v>44529027.101199999</v>
      </c>
      <c r="P25" s="47">
        <v>15967</v>
      </c>
      <c r="Q25" s="47">
        <v>23972</v>
      </c>
      <c r="R25" s="48">
        <v>-33.393125312865003</v>
      </c>
      <c r="S25" s="47">
        <v>12.995011880754101</v>
      </c>
      <c r="T25" s="47">
        <v>12.1850847113299</v>
      </c>
      <c r="U25" s="49">
        <v>6.2326004535916901</v>
      </c>
    </row>
    <row r="26" spans="1:21" ht="12" thickBot="1">
      <c r="A26" s="71"/>
      <c r="B26" s="60" t="s">
        <v>24</v>
      </c>
      <c r="C26" s="61"/>
      <c r="D26" s="47">
        <v>456464.31829999998</v>
      </c>
      <c r="E26" s="47">
        <v>484164</v>
      </c>
      <c r="F26" s="48">
        <v>94.278863835394603</v>
      </c>
      <c r="G26" s="47">
        <v>470738.87089999998</v>
      </c>
      <c r="H26" s="48">
        <v>-3.0323717632896301</v>
      </c>
      <c r="I26" s="47">
        <v>92678.745899999994</v>
      </c>
      <c r="J26" s="48">
        <v>20.303612393003998</v>
      </c>
      <c r="K26" s="47">
        <v>104515.2242</v>
      </c>
      <c r="L26" s="48">
        <v>22.202378146546199</v>
      </c>
      <c r="M26" s="48">
        <v>-0.113251235794603</v>
      </c>
      <c r="N26" s="47">
        <v>2628325.2368999999</v>
      </c>
      <c r="O26" s="47">
        <v>87914098.146699995</v>
      </c>
      <c r="P26" s="47">
        <v>35960</v>
      </c>
      <c r="Q26" s="47">
        <v>49948</v>
      </c>
      <c r="R26" s="48">
        <v>-28.005125330343599</v>
      </c>
      <c r="S26" s="47">
        <v>12.693668473303701</v>
      </c>
      <c r="T26" s="47">
        <v>13.2910153799952</v>
      </c>
      <c r="U26" s="49">
        <v>-4.7058650377376496</v>
      </c>
    </row>
    <row r="27" spans="1:21" ht="12" thickBot="1">
      <c r="A27" s="71"/>
      <c r="B27" s="60" t="s">
        <v>25</v>
      </c>
      <c r="C27" s="61"/>
      <c r="D27" s="47">
        <v>256291.88080000001</v>
      </c>
      <c r="E27" s="47">
        <v>271810</v>
      </c>
      <c r="F27" s="48">
        <v>94.290821088260202</v>
      </c>
      <c r="G27" s="47">
        <v>283675.54019999999</v>
      </c>
      <c r="H27" s="48">
        <v>-9.6531619824161599</v>
      </c>
      <c r="I27" s="47">
        <v>80890.765299999999</v>
      </c>
      <c r="J27" s="48">
        <v>31.561969519870999</v>
      </c>
      <c r="K27" s="47">
        <v>82621.377900000007</v>
      </c>
      <c r="L27" s="48">
        <v>29.125309091418099</v>
      </c>
      <c r="M27" s="48">
        <v>-2.0946305229799001E-2</v>
      </c>
      <c r="N27" s="47">
        <v>1362468.6342</v>
      </c>
      <c r="O27" s="47">
        <v>36738097.859200001</v>
      </c>
      <c r="P27" s="47">
        <v>35324</v>
      </c>
      <c r="Q27" s="47">
        <v>44831</v>
      </c>
      <c r="R27" s="48">
        <v>-21.206308134995901</v>
      </c>
      <c r="S27" s="47">
        <v>7.2554603329181298</v>
      </c>
      <c r="T27" s="47">
        <v>7.4622867413173903</v>
      </c>
      <c r="U27" s="49">
        <v>-2.8506310958780801</v>
      </c>
    </row>
    <row r="28" spans="1:21" ht="12" thickBot="1">
      <c r="A28" s="71"/>
      <c r="B28" s="60" t="s">
        <v>26</v>
      </c>
      <c r="C28" s="61"/>
      <c r="D28" s="47">
        <v>758384.15529999998</v>
      </c>
      <c r="E28" s="47">
        <v>886755</v>
      </c>
      <c r="F28" s="48">
        <v>85.5235273891887</v>
      </c>
      <c r="G28" s="47">
        <v>835368.78330000001</v>
      </c>
      <c r="H28" s="48">
        <v>-9.2156457769326394</v>
      </c>
      <c r="I28" s="47">
        <v>45970.974199999997</v>
      </c>
      <c r="J28" s="48">
        <v>6.0617002450182902</v>
      </c>
      <c r="K28" s="47">
        <v>68971.254199999996</v>
      </c>
      <c r="L28" s="48">
        <v>8.2563839562617307</v>
      </c>
      <c r="M28" s="48">
        <v>-0.33347631947223599</v>
      </c>
      <c r="N28" s="47">
        <v>4606663.051</v>
      </c>
      <c r="O28" s="47">
        <v>125018832.2167</v>
      </c>
      <c r="P28" s="47">
        <v>47707</v>
      </c>
      <c r="Q28" s="47">
        <v>53049</v>
      </c>
      <c r="R28" s="48">
        <v>-10.069935342796301</v>
      </c>
      <c r="S28" s="47">
        <v>15.896706045234501</v>
      </c>
      <c r="T28" s="47">
        <v>17.762458674056099</v>
      </c>
      <c r="U28" s="49">
        <v>-11.7367247246855</v>
      </c>
    </row>
    <row r="29" spans="1:21" ht="12" thickBot="1">
      <c r="A29" s="71"/>
      <c r="B29" s="60" t="s">
        <v>27</v>
      </c>
      <c r="C29" s="61"/>
      <c r="D29" s="47">
        <v>796160.33109999995</v>
      </c>
      <c r="E29" s="47">
        <v>782320</v>
      </c>
      <c r="F29" s="48">
        <v>101.769139367522</v>
      </c>
      <c r="G29" s="47">
        <v>794605.52599999995</v>
      </c>
      <c r="H29" s="48">
        <v>0.19567005880600799</v>
      </c>
      <c r="I29" s="47">
        <v>109728.55469999999</v>
      </c>
      <c r="J29" s="48">
        <v>13.7822182811339</v>
      </c>
      <c r="K29" s="47">
        <v>117312.2087</v>
      </c>
      <c r="L29" s="48">
        <v>14.7635782613473</v>
      </c>
      <c r="M29" s="48">
        <v>-6.4645053435090999E-2</v>
      </c>
      <c r="N29" s="47">
        <v>3703816.6408000002</v>
      </c>
      <c r="O29" s="47">
        <v>89760401.243799999</v>
      </c>
      <c r="P29" s="47">
        <v>112793</v>
      </c>
      <c r="Q29" s="47">
        <v>133625</v>
      </c>
      <c r="R29" s="48">
        <v>-15.5898971000935</v>
      </c>
      <c r="S29" s="47">
        <v>7.0585969971540798</v>
      </c>
      <c r="T29" s="47">
        <v>6.92622725163704</v>
      </c>
      <c r="U29" s="49">
        <v>1.8752982436935299</v>
      </c>
    </row>
    <row r="30" spans="1:21" ht="12" thickBot="1">
      <c r="A30" s="71"/>
      <c r="B30" s="60" t="s">
        <v>28</v>
      </c>
      <c r="C30" s="61"/>
      <c r="D30" s="47">
        <v>1154243.0914</v>
      </c>
      <c r="E30" s="47">
        <v>1508633</v>
      </c>
      <c r="F30" s="48">
        <v>76.509203457699797</v>
      </c>
      <c r="G30" s="47">
        <v>1331983.7773</v>
      </c>
      <c r="H30" s="48">
        <v>-13.344057857843399</v>
      </c>
      <c r="I30" s="47">
        <v>129848.3541</v>
      </c>
      <c r="J30" s="48">
        <v>11.249653999878401</v>
      </c>
      <c r="K30" s="47">
        <v>208073.1948</v>
      </c>
      <c r="L30" s="48">
        <v>15.621300975735201</v>
      </c>
      <c r="M30" s="48">
        <v>-0.37594866929010101</v>
      </c>
      <c r="N30" s="47">
        <v>7226842.0312999999</v>
      </c>
      <c r="O30" s="47">
        <v>155527412.35120001</v>
      </c>
      <c r="P30" s="47">
        <v>61204</v>
      </c>
      <c r="Q30" s="47">
        <v>86676</v>
      </c>
      <c r="R30" s="48">
        <v>-29.387604411832601</v>
      </c>
      <c r="S30" s="47">
        <v>18.858948621005201</v>
      </c>
      <c r="T30" s="47">
        <v>20.701509556278602</v>
      </c>
      <c r="U30" s="49">
        <v>-9.7702208765823695</v>
      </c>
    </row>
    <row r="31" spans="1:21" ht="12" thickBot="1">
      <c r="A31" s="71"/>
      <c r="B31" s="60" t="s">
        <v>29</v>
      </c>
      <c r="C31" s="61"/>
      <c r="D31" s="47">
        <v>589556.94819999998</v>
      </c>
      <c r="E31" s="47">
        <v>1260682</v>
      </c>
      <c r="F31" s="48">
        <v>46.764921542466702</v>
      </c>
      <c r="G31" s="47">
        <v>868265.53139999998</v>
      </c>
      <c r="H31" s="48">
        <v>-32.099464175504899</v>
      </c>
      <c r="I31" s="47">
        <v>32015.952700000002</v>
      </c>
      <c r="J31" s="48">
        <v>5.4305106228921902</v>
      </c>
      <c r="K31" s="47">
        <v>3386.2627000000002</v>
      </c>
      <c r="L31" s="48">
        <v>0.39000312433685502</v>
      </c>
      <c r="M31" s="48">
        <v>8.4546571061955706</v>
      </c>
      <c r="N31" s="47">
        <v>8496992.4455999993</v>
      </c>
      <c r="O31" s="47">
        <v>145447159.46720001</v>
      </c>
      <c r="P31" s="47">
        <v>25762</v>
      </c>
      <c r="Q31" s="47">
        <v>57283</v>
      </c>
      <c r="R31" s="48">
        <v>-55.026796780894898</v>
      </c>
      <c r="S31" s="47">
        <v>22.8847507258753</v>
      </c>
      <c r="T31" s="47">
        <v>36.881564965172899</v>
      </c>
      <c r="U31" s="49">
        <v>-61.162187899524199</v>
      </c>
    </row>
    <row r="32" spans="1:21" ht="12" thickBot="1">
      <c r="A32" s="71"/>
      <c r="B32" s="60" t="s">
        <v>30</v>
      </c>
      <c r="C32" s="61"/>
      <c r="D32" s="47">
        <v>125730.4394</v>
      </c>
      <c r="E32" s="47">
        <v>153547</v>
      </c>
      <c r="F32" s="48">
        <v>81.884009065628106</v>
      </c>
      <c r="G32" s="47">
        <v>152318.66949999999</v>
      </c>
      <c r="H32" s="48">
        <v>-17.455660679861701</v>
      </c>
      <c r="I32" s="47">
        <v>38424.757700000002</v>
      </c>
      <c r="J32" s="48">
        <v>30.561221199390801</v>
      </c>
      <c r="K32" s="47">
        <v>37139.255299999997</v>
      </c>
      <c r="L32" s="48">
        <v>24.382602225920799</v>
      </c>
      <c r="M32" s="48">
        <v>3.4613036519340001E-2</v>
      </c>
      <c r="N32" s="47">
        <v>662734.56680000003</v>
      </c>
      <c r="O32" s="47">
        <v>20951237.381099999</v>
      </c>
      <c r="P32" s="47">
        <v>26427</v>
      </c>
      <c r="Q32" s="47">
        <v>32024</v>
      </c>
      <c r="R32" s="48">
        <v>-17.477516862353198</v>
      </c>
      <c r="S32" s="47">
        <v>4.7576508646460098</v>
      </c>
      <c r="T32" s="47">
        <v>5.1118838339995003</v>
      </c>
      <c r="U32" s="49">
        <v>-7.4455435976984203</v>
      </c>
    </row>
    <row r="33" spans="1:21" ht="12" thickBot="1">
      <c r="A33" s="71"/>
      <c r="B33" s="60" t="s">
        <v>31</v>
      </c>
      <c r="C33" s="61"/>
      <c r="D33" s="50"/>
      <c r="E33" s="50"/>
      <c r="F33" s="50"/>
      <c r="G33" s="47">
        <v>95.667100000000005</v>
      </c>
      <c r="H33" s="50"/>
      <c r="I33" s="50"/>
      <c r="J33" s="50"/>
      <c r="K33" s="47">
        <v>-1.0945</v>
      </c>
      <c r="L33" s="48">
        <v>-1.1440714728469901</v>
      </c>
      <c r="M33" s="50"/>
      <c r="N33" s="47">
        <v>35.897500000000001</v>
      </c>
      <c r="O33" s="47">
        <v>4738.6603999999998</v>
      </c>
      <c r="P33" s="50"/>
      <c r="Q33" s="50"/>
      <c r="R33" s="50"/>
      <c r="S33" s="50"/>
      <c r="T33" s="50"/>
      <c r="U33" s="51"/>
    </row>
    <row r="34" spans="1:21" ht="12" thickBot="1">
      <c r="A34" s="71"/>
      <c r="B34" s="60" t="s">
        <v>36</v>
      </c>
      <c r="C34" s="61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47">
        <v>-3</v>
      </c>
      <c r="O34" s="47">
        <v>1</v>
      </c>
      <c r="P34" s="50"/>
      <c r="Q34" s="47">
        <v>1</v>
      </c>
      <c r="R34" s="50"/>
      <c r="S34" s="50"/>
      <c r="T34" s="47">
        <v>1</v>
      </c>
      <c r="U34" s="51"/>
    </row>
    <row r="35" spans="1:21" ht="12" thickBot="1">
      <c r="A35" s="71"/>
      <c r="B35" s="60" t="s">
        <v>32</v>
      </c>
      <c r="C35" s="61"/>
      <c r="D35" s="47">
        <v>92294.323199999999</v>
      </c>
      <c r="E35" s="47">
        <v>114328</v>
      </c>
      <c r="F35" s="48">
        <v>80.727663564481205</v>
      </c>
      <c r="G35" s="47">
        <v>45145.377500000002</v>
      </c>
      <c r="H35" s="48">
        <v>104.43803620868999</v>
      </c>
      <c r="I35" s="47">
        <v>10022.3974</v>
      </c>
      <c r="J35" s="48">
        <v>10.859169938633899</v>
      </c>
      <c r="K35" s="47">
        <v>5719.4303</v>
      </c>
      <c r="L35" s="48">
        <v>12.668916767835199</v>
      </c>
      <c r="M35" s="48">
        <v>0.75234190720009297</v>
      </c>
      <c r="N35" s="47">
        <v>716809.93790000002</v>
      </c>
      <c r="O35" s="47">
        <v>23983982.9824</v>
      </c>
      <c r="P35" s="47">
        <v>7571</v>
      </c>
      <c r="Q35" s="47">
        <v>11706</v>
      </c>
      <c r="R35" s="48">
        <v>-35.323765590295601</v>
      </c>
      <c r="S35" s="47">
        <v>12.190506300356599</v>
      </c>
      <c r="T35" s="47">
        <v>13.1702314966684</v>
      </c>
      <c r="U35" s="49">
        <v>-8.0367884005202495</v>
      </c>
    </row>
    <row r="36" spans="1:21" ht="12" customHeight="1" thickBot="1">
      <c r="A36" s="71"/>
      <c r="B36" s="60" t="s">
        <v>37</v>
      </c>
      <c r="C36" s="61"/>
      <c r="D36" s="50"/>
      <c r="E36" s="47">
        <v>886673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38</v>
      </c>
      <c r="C37" s="61"/>
      <c r="D37" s="50"/>
      <c r="E37" s="47">
        <v>850207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thickBot="1">
      <c r="A38" s="71"/>
      <c r="B38" s="60" t="s">
        <v>39</v>
      </c>
      <c r="C38" s="61"/>
      <c r="D38" s="50"/>
      <c r="E38" s="47">
        <v>601756</v>
      </c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1"/>
    </row>
    <row r="39" spans="1:21" ht="12" customHeight="1" thickBot="1">
      <c r="A39" s="71"/>
      <c r="B39" s="60" t="s">
        <v>33</v>
      </c>
      <c r="C39" s="61"/>
      <c r="D39" s="47">
        <v>179425.64139999999</v>
      </c>
      <c r="E39" s="47">
        <v>355243</v>
      </c>
      <c r="F39" s="48">
        <v>50.507861210495399</v>
      </c>
      <c r="G39" s="47">
        <v>429537.60950000002</v>
      </c>
      <c r="H39" s="48">
        <v>-58.228188304893898</v>
      </c>
      <c r="I39" s="47">
        <v>8211.6167000000005</v>
      </c>
      <c r="J39" s="48">
        <v>4.5766127048104304</v>
      </c>
      <c r="K39" s="47">
        <v>18840.2503</v>
      </c>
      <c r="L39" s="48">
        <v>4.3861701241786104</v>
      </c>
      <c r="M39" s="48">
        <v>-0.56414503155512796</v>
      </c>
      <c r="N39" s="47">
        <v>2202561.2974999999</v>
      </c>
      <c r="O39" s="47">
        <v>40029545.940399997</v>
      </c>
      <c r="P39" s="47">
        <v>302</v>
      </c>
      <c r="Q39" s="47">
        <v>526</v>
      </c>
      <c r="R39" s="48">
        <v>-42.585551330798502</v>
      </c>
      <c r="S39" s="47">
        <v>594.12464039735096</v>
      </c>
      <c r="T39" s="47">
        <v>974.54616501901205</v>
      </c>
      <c r="U39" s="49">
        <v>-64.030592026487</v>
      </c>
    </row>
    <row r="40" spans="1:21" ht="12" thickBot="1">
      <c r="A40" s="71"/>
      <c r="B40" s="60" t="s">
        <v>34</v>
      </c>
      <c r="C40" s="61"/>
      <c r="D40" s="47">
        <v>416036.06849999999</v>
      </c>
      <c r="E40" s="47">
        <v>373112</v>
      </c>
      <c r="F40" s="48">
        <v>111.504338777632</v>
      </c>
      <c r="G40" s="47">
        <v>431839.57990000001</v>
      </c>
      <c r="H40" s="48">
        <v>-3.6595791899528098</v>
      </c>
      <c r="I40" s="47">
        <v>20079.795900000001</v>
      </c>
      <c r="J40" s="48">
        <v>4.8264555456445999</v>
      </c>
      <c r="K40" s="47">
        <v>35569.964399999997</v>
      </c>
      <c r="L40" s="48">
        <v>8.2368467494889703</v>
      </c>
      <c r="M40" s="48">
        <v>-0.435484509509377</v>
      </c>
      <c r="N40" s="47">
        <v>3009071.6049000002</v>
      </c>
      <c r="O40" s="47">
        <v>75653467.666999996</v>
      </c>
      <c r="P40" s="47">
        <v>1692</v>
      </c>
      <c r="Q40" s="47">
        <v>2706</v>
      </c>
      <c r="R40" s="48">
        <v>-37.472283813747197</v>
      </c>
      <c r="S40" s="47">
        <v>245.884201241135</v>
      </c>
      <c r="T40" s="47">
        <v>263.39389519586098</v>
      </c>
      <c r="U40" s="49">
        <v>-7.1211138683752999</v>
      </c>
    </row>
    <row r="41" spans="1:21" ht="12" thickBot="1">
      <c r="A41" s="71"/>
      <c r="B41" s="60" t="s">
        <v>40</v>
      </c>
      <c r="C41" s="61"/>
      <c r="D41" s="50"/>
      <c r="E41" s="47">
        <v>356073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1"/>
      <c r="B42" s="60" t="s">
        <v>41</v>
      </c>
      <c r="C42" s="61"/>
      <c r="D42" s="50"/>
      <c r="E42" s="47">
        <v>144937</v>
      </c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1"/>
    </row>
    <row r="43" spans="1:21" ht="12" thickBot="1">
      <c r="A43" s="72"/>
      <c r="B43" s="60" t="s">
        <v>35</v>
      </c>
      <c r="C43" s="61"/>
      <c r="D43" s="52">
        <v>46900.282800000001</v>
      </c>
      <c r="E43" s="52">
        <v>0</v>
      </c>
      <c r="F43" s="53"/>
      <c r="G43" s="52">
        <v>54816.155400000003</v>
      </c>
      <c r="H43" s="54">
        <v>-14.440765760088301</v>
      </c>
      <c r="I43" s="52">
        <v>7472.9222</v>
      </c>
      <c r="J43" s="54">
        <v>15.9336399566444</v>
      </c>
      <c r="K43" s="52">
        <v>4251.3762999999999</v>
      </c>
      <c r="L43" s="54">
        <v>7.7556995177374297</v>
      </c>
      <c r="M43" s="54">
        <v>0.75776540881596399</v>
      </c>
      <c r="N43" s="52">
        <v>125846.1493</v>
      </c>
      <c r="O43" s="52">
        <v>5357751.5532999998</v>
      </c>
      <c r="P43" s="52">
        <v>24</v>
      </c>
      <c r="Q43" s="52">
        <v>45</v>
      </c>
      <c r="R43" s="54">
        <v>-46.6666666666667</v>
      </c>
      <c r="S43" s="52">
        <v>1954.1784500000001</v>
      </c>
      <c r="T43" s="52">
        <v>713.59212000000002</v>
      </c>
      <c r="U43" s="55">
        <v>63.483779078620003</v>
      </c>
    </row>
  </sheetData>
  <mergeCells count="41">
    <mergeCell ref="B18:C18"/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31:C31"/>
    <mergeCell ref="B32:C32"/>
    <mergeCell ref="B33:C33"/>
    <mergeCell ref="B34:C34"/>
    <mergeCell ref="B35:C35"/>
    <mergeCell ref="B36:C36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4"/>
  <sheetViews>
    <sheetView topLeftCell="A13" workbookViewId="0">
      <selection activeCell="I21" sqref="I2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39048</v>
      </c>
      <c r="D2" s="32">
        <v>434867.92996068398</v>
      </c>
      <c r="E2" s="32">
        <v>320757.01291880303</v>
      </c>
      <c r="F2" s="32">
        <v>114110.91704188001</v>
      </c>
      <c r="G2" s="32">
        <v>320757.01291880303</v>
      </c>
      <c r="H2" s="32">
        <v>0.26240361539697099</v>
      </c>
    </row>
    <row r="3" spans="1:8" ht="14.25">
      <c r="A3" s="32">
        <v>2</v>
      </c>
      <c r="B3" s="33">
        <v>13</v>
      </c>
      <c r="C3" s="32">
        <v>10132.165999999999</v>
      </c>
      <c r="D3" s="32">
        <v>91932.648155540403</v>
      </c>
      <c r="E3" s="32">
        <v>75428.229735405796</v>
      </c>
      <c r="F3" s="32">
        <v>16504.4184201346</v>
      </c>
      <c r="G3" s="32">
        <v>75428.229735405796</v>
      </c>
      <c r="H3" s="32">
        <v>0.1795272816705</v>
      </c>
    </row>
    <row r="4" spans="1:8" ht="14.25">
      <c r="A4" s="32">
        <v>3</v>
      </c>
      <c r="B4" s="33">
        <v>14</v>
      </c>
      <c r="C4" s="32">
        <v>108241</v>
      </c>
      <c r="D4" s="32">
        <v>98639.815053846207</v>
      </c>
      <c r="E4" s="32">
        <v>72252.188981196596</v>
      </c>
      <c r="F4" s="32">
        <v>26387.6260726496</v>
      </c>
      <c r="G4" s="32">
        <v>72252.188981196596</v>
      </c>
      <c r="H4" s="32">
        <v>0.26751495892652399</v>
      </c>
    </row>
    <row r="5" spans="1:8" ht="14.25">
      <c r="A5" s="32">
        <v>4</v>
      </c>
      <c r="B5" s="33">
        <v>15</v>
      </c>
      <c r="C5" s="32">
        <v>3147</v>
      </c>
      <c r="D5" s="32">
        <v>42870.138733333297</v>
      </c>
      <c r="E5" s="32">
        <v>33823.7699837607</v>
      </c>
      <c r="F5" s="32">
        <v>9046.3687495726499</v>
      </c>
      <c r="G5" s="32">
        <v>33823.7699837607</v>
      </c>
      <c r="H5" s="32">
        <v>0.21101794901677601</v>
      </c>
    </row>
    <row r="6" spans="1:8" ht="14.25">
      <c r="A6" s="32">
        <v>5</v>
      </c>
      <c r="B6" s="33">
        <v>16</v>
      </c>
      <c r="C6" s="32">
        <v>1449</v>
      </c>
      <c r="D6" s="32">
        <v>99481.367578632504</v>
      </c>
      <c r="E6" s="32">
        <v>81319.413751282103</v>
      </c>
      <c r="F6" s="32">
        <v>18161.9538273504</v>
      </c>
      <c r="G6" s="32">
        <v>81319.413751282103</v>
      </c>
      <c r="H6" s="32">
        <v>0.18256638674568701</v>
      </c>
    </row>
    <row r="7" spans="1:8" ht="14.25">
      <c r="A7" s="32">
        <v>6</v>
      </c>
      <c r="B7" s="33">
        <v>17</v>
      </c>
      <c r="C7" s="32">
        <v>13610</v>
      </c>
      <c r="D7" s="32">
        <v>185128.91222136799</v>
      </c>
      <c r="E7" s="32">
        <v>147320.76833846199</v>
      </c>
      <c r="F7" s="32">
        <v>37808.143882905999</v>
      </c>
      <c r="G7" s="32">
        <v>147320.76833846199</v>
      </c>
      <c r="H7" s="32">
        <v>0.20422603595108299</v>
      </c>
    </row>
    <row r="8" spans="1:8" ht="14.25">
      <c r="A8" s="32">
        <v>7</v>
      </c>
      <c r="B8" s="33">
        <v>18</v>
      </c>
      <c r="C8" s="32">
        <v>20282</v>
      </c>
      <c r="D8" s="32">
        <v>122199.97086495699</v>
      </c>
      <c r="E8" s="32">
        <v>95007.660441880304</v>
      </c>
      <c r="F8" s="32">
        <v>27192.310423076899</v>
      </c>
      <c r="G8" s="32">
        <v>95007.660441880304</v>
      </c>
      <c r="H8" s="32">
        <v>0.222523051606346</v>
      </c>
    </row>
    <row r="9" spans="1:8" ht="14.25">
      <c r="A9" s="32">
        <v>8</v>
      </c>
      <c r="B9" s="33">
        <v>19</v>
      </c>
      <c r="C9" s="32">
        <v>20410</v>
      </c>
      <c r="D9" s="32">
        <v>92234.125379487203</v>
      </c>
      <c r="E9" s="32">
        <v>76448.828160683799</v>
      </c>
      <c r="F9" s="32">
        <v>15785.2972188034</v>
      </c>
      <c r="G9" s="32">
        <v>76448.828160683799</v>
      </c>
      <c r="H9" s="32">
        <v>0.17114378386369</v>
      </c>
    </row>
    <row r="10" spans="1:8" ht="14.25">
      <c r="A10" s="32">
        <v>9</v>
      </c>
      <c r="B10" s="33">
        <v>21</v>
      </c>
      <c r="C10" s="32">
        <v>152821</v>
      </c>
      <c r="D10" s="32">
        <v>656664.9094</v>
      </c>
      <c r="E10" s="32">
        <v>629104.33470000001</v>
      </c>
      <c r="F10" s="32">
        <v>27560.574700000001</v>
      </c>
      <c r="G10" s="32">
        <v>629104.33470000001</v>
      </c>
      <c r="H10" s="32">
        <v>4.19705306397175E-2</v>
      </c>
    </row>
    <row r="11" spans="1:8" ht="14.25">
      <c r="A11" s="32">
        <v>10</v>
      </c>
      <c r="B11" s="33">
        <v>22</v>
      </c>
      <c r="C11" s="32">
        <v>29308</v>
      </c>
      <c r="D11" s="32">
        <v>364864.26548290602</v>
      </c>
      <c r="E11" s="32">
        <v>322004.17221880303</v>
      </c>
      <c r="F11" s="32">
        <v>42860.093264102601</v>
      </c>
      <c r="G11" s="32">
        <v>322004.17221880303</v>
      </c>
      <c r="H11" s="32">
        <v>0.117468596732476</v>
      </c>
    </row>
    <row r="12" spans="1:8" ht="14.25">
      <c r="A12" s="32">
        <v>11</v>
      </c>
      <c r="B12" s="33">
        <v>23</v>
      </c>
      <c r="C12" s="32">
        <v>190791.64199999999</v>
      </c>
      <c r="D12" s="32">
        <v>1546894.4144547</v>
      </c>
      <c r="E12" s="32">
        <v>1315520.97038291</v>
      </c>
      <c r="F12" s="32">
        <v>231373.44407179501</v>
      </c>
      <c r="G12" s="32">
        <v>1315520.97038291</v>
      </c>
      <c r="H12" s="32">
        <v>0.149572874470141</v>
      </c>
    </row>
    <row r="13" spans="1:8" ht="14.25">
      <c r="A13" s="32">
        <v>12</v>
      </c>
      <c r="B13" s="33">
        <v>24</v>
      </c>
      <c r="C13" s="32">
        <v>15512.64</v>
      </c>
      <c r="D13" s="32">
        <v>445140.70813247899</v>
      </c>
      <c r="E13" s="32">
        <v>386118.47185982898</v>
      </c>
      <c r="F13" s="32">
        <v>59022.236272649599</v>
      </c>
      <c r="G13" s="32">
        <v>386118.47185982898</v>
      </c>
      <c r="H13" s="32">
        <v>0.13259231338393801</v>
      </c>
    </row>
    <row r="14" spans="1:8" ht="14.25">
      <c r="A14" s="32">
        <v>13</v>
      </c>
      <c r="B14" s="33">
        <v>25</v>
      </c>
      <c r="C14" s="32">
        <v>62276</v>
      </c>
      <c r="D14" s="32">
        <v>633904.57949999999</v>
      </c>
      <c r="E14" s="32">
        <v>572407.2524</v>
      </c>
      <c r="F14" s="32">
        <v>61497.327100000002</v>
      </c>
      <c r="G14" s="32">
        <v>572407.2524</v>
      </c>
      <c r="H14" s="32">
        <v>9.7013539716824193E-2</v>
      </c>
    </row>
    <row r="15" spans="1:8" ht="14.25">
      <c r="A15" s="32">
        <v>14</v>
      </c>
      <c r="B15" s="33">
        <v>26</v>
      </c>
      <c r="C15" s="32">
        <v>54955</v>
      </c>
      <c r="D15" s="32">
        <v>289810.756845125</v>
      </c>
      <c r="E15" s="32">
        <v>256284.412483844</v>
      </c>
      <c r="F15" s="32">
        <v>33526.344361281299</v>
      </c>
      <c r="G15" s="32">
        <v>256284.412483844</v>
      </c>
      <c r="H15" s="32">
        <v>0.115683574779102</v>
      </c>
    </row>
    <row r="16" spans="1:8" ht="14.25">
      <c r="A16" s="32">
        <v>15</v>
      </c>
      <c r="B16" s="33">
        <v>27</v>
      </c>
      <c r="C16" s="32">
        <v>140643.39799999999</v>
      </c>
      <c r="D16" s="32">
        <v>954277.60880000005</v>
      </c>
      <c r="E16" s="32">
        <v>832163.4571</v>
      </c>
      <c r="F16" s="32">
        <v>122114.1517</v>
      </c>
      <c r="G16" s="32">
        <v>832163.4571</v>
      </c>
      <c r="H16" s="32">
        <v>0.127965018327904</v>
      </c>
    </row>
    <row r="17" spans="1:8" ht="14.25">
      <c r="A17" s="32">
        <v>16</v>
      </c>
      <c r="B17" s="33">
        <v>29</v>
      </c>
      <c r="C17" s="32">
        <v>166263</v>
      </c>
      <c r="D17" s="32">
        <v>1905635.51900427</v>
      </c>
      <c r="E17" s="32">
        <v>1779306.2347333301</v>
      </c>
      <c r="F17" s="32">
        <v>126329.28427094</v>
      </c>
      <c r="G17" s="32">
        <v>1779306.2347333301</v>
      </c>
      <c r="H17" s="32">
        <v>6.6292469368407506E-2</v>
      </c>
    </row>
    <row r="18" spans="1:8" ht="14.25">
      <c r="A18" s="32">
        <v>17</v>
      </c>
      <c r="B18" s="33">
        <v>31</v>
      </c>
      <c r="C18" s="32">
        <v>37095.161</v>
      </c>
      <c r="D18" s="32">
        <v>239101.52430284399</v>
      </c>
      <c r="E18" s="32">
        <v>203508.82349345501</v>
      </c>
      <c r="F18" s="32">
        <v>35592.700809389098</v>
      </c>
      <c r="G18" s="32">
        <v>203508.82349345501</v>
      </c>
      <c r="H18" s="32">
        <v>0.14886020034028599</v>
      </c>
    </row>
    <row r="19" spans="1:8" ht="14.25">
      <c r="A19" s="32">
        <v>18</v>
      </c>
      <c r="B19" s="33">
        <v>32</v>
      </c>
      <c r="C19" s="32">
        <v>16216.726000000001</v>
      </c>
      <c r="D19" s="32">
        <v>207491.35197904101</v>
      </c>
      <c r="E19" s="32">
        <v>192360.85518908399</v>
      </c>
      <c r="F19" s="32">
        <v>15130.496789957</v>
      </c>
      <c r="G19" s="32">
        <v>192360.85518908399</v>
      </c>
      <c r="H19" s="32">
        <v>7.2921095966859403E-2</v>
      </c>
    </row>
    <row r="20" spans="1:8" ht="14.25">
      <c r="A20" s="32">
        <v>19</v>
      </c>
      <c r="B20" s="33">
        <v>33</v>
      </c>
      <c r="C20" s="32">
        <v>42711.381000000001</v>
      </c>
      <c r="D20" s="32">
        <v>456464.315626178</v>
      </c>
      <c r="E20" s="32">
        <v>363785.59666956897</v>
      </c>
      <c r="F20" s="32">
        <v>92678.718956608602</v>
      </c>
      <c r="G20" s="32">
        <v>363785.59666956897</v>
      </c>
      <c r="H20" s="32">
        <v>0.203036066093079</v>
      </c>
    </row>
    <row r="21" spans="1:8" ht="14.25">
      <c r="A21" s="32">
        <v>20</v>
      </c>
      <c r="B21" s="33">
        <v>34</v>
      </c>
      <c r="C21" s="32">
        <v>47775.868999999999</v>
      </c>
      <c r="D21" s="32">
        <v>256291.850494524</v>
      </c>
      <c r="E21" s="32">
        <v>175401.11520760899</v>
      </c>
      <c r="F21" s="32">
        <v>80890.735286915093</v>
      </c>
      <c r="G21" s="32">
        <v>175401.11520760899</v>
      </c>
      <c r="H21" s="32">
        <v>0.31561961541435501</v>
      </c>
    </row>
    <row r="22" spans="1:8" ht="14.25">
      <c r="A22" s="32">
        <v>21</v>
      </c>
      <c r="B22" s="33">
        <v>35</v>
      </c>
      <c r="C22" s="32">
        <v>40407.951999999997</v>
      </c>
      <c r="D22" s="32">
        <v>758384.15484336298</v>
      </c>
      <c r="E22" s="32">
        <v>712413.27338398795</v>
      </c>
      <c r="F22" s="32">
        <v>45970.881459374403</v>
      </c>
      <c r="G22" s="32">
        <v>712413.27338398795</v>
      </c>
      <c r="H22" s="32">
        <v>6.0616880199546502E-2</v>
      </c>
    </row>
    <row r="23" spans="1:8" ht="14.25">
      <c r="A23" s="32">
        <v>22</v>
      </c>
      <c r="B23" s="33">
        <v>36</v>
      </c>
      <c r="C23" s="32">
        <v>181288.427</v>
      </c>
      <c r="D23" s="32">
        <v>796160.32869822998</v>
      </c>
      <c r="E23" s="32">
        <v>686431.77129985194</v>
      </c>
      <c r="F23" s="32">
        <v>109728.55739837801</v>
      </c>
      <c r="G23" s="32">
        <v>686431.77129985194</v>
      </c>
      <c r="H23" s="32">
        <v>0.13782218661634399</v>
      </c>
    </row>
    <row r="24" spans="1:8" ht="14.25">
      <c r="A24" s="32">
        <v>23</v>
      </c>
      <c r="B24" s="33">
        <v>37</v>
      </c>
      <c r="C24" s="32">
        <v>100272.409</v>
      </c>
      <c r="D24" s="32">
        <v>1154243.06854425</v>
      </c>
      <c r="E24" s="32">
        <v>1024394.71915804</v>
      </c>
      <c r="F24" s="32">
        <v>129848.349386206</v>
      </c>
      <c r="G24" s="32">
        <v>1024394.71915804</v>
      </c>
      <c r="H24" s="32">
        <v>0.112496538142501</v>
      </c>
    </row>
    <row r="25" spans="1:8" ht="14.25">
      <c r="A25" s="32">
        <v>24</v>
      </c>
      <c r="B25" s="33">
        <v>38</v>
      </c>
      <c r="C25" s="32">
        <v>160143.49400000001</v>
      </c>
      <c r="D25" s="32">
        <v>589556.93558761105</v>
      </c>
      <c r="E25" s="32">
        <v>557541.03030884999</v>
      </c>
      <c r="F25" s="32">
        <v>32015.9052787611</v>
      </c>
      <c r="G25" s="32">
        <v>557541.03030884999</v>
      </c>
      <c r="H25" s="32">
        <v>5.43050269552861E-2</v>
      </c>
    </row>
    <row r="26" spans="1:8" ht="14.25">
      <c r="A26" s="32">
        <v>25</v>
      </c>
      <c r="B26" s="33">
        <v>39</v>
      </c>
      <c r="C26" s="32">
        <v>83865.45</v>
      </c>
      <c r="D26" s="32">
        <v>125730.35030330499</v>
      </c>
      <c r="E26" s="32">
        <v>87305.668839027494</v>
      </c>
      <c r="F26" s="32">
        <v>38424.681464277899</v>
      </c>
      <c r="G26" s="32">
        <v>87305.668839027494</v>
      </c>
      <c r="H26" s="32">
        <v>0.30561182221781902</v>
      </c>
    </row>
    <row r="27" spans="1:8" ht="14.25">
      <c r="A27" s="32"/>
      <c r="B27" s="33">
        <v>40</v>
      </c>
      <c r="C27" s="32">
        <v>0</v>
      </c>
      <c r="D27" s="32">
        <v>0</v>
      </c>
      <c r="E27" s="32">
        <v>0</v>
      </c>
      <c r="F27" s="32">
        <v>0</v>
      </c>
      <c r="G27" s="32">
        <v>0</v>
      </c>
      <c r="H27" s="32">
        <v>0</v>
      </c>
    </row>
    <row r="28" spans="1:8" ht="14.25">
      <c r="A28" s="32">
        <v>26</v>
      </c>
      <c r="B28" s="33">
        <v>42</v>
      </c>
      <c r="C28" s="32">
        <v>5662.9629999999997</v>
      </c>
      <c r="D28" s="32">
        <v>92294.323300000004</v>
      </c>
      <c r="E28" s="32">
        <v>82271.926099999997</v>
      </c>
      <c r="F28" s="32">
        <v>10022.397199999999</v>
      </c>
      <c r="G28" s="32">
        <v>82271.926099999997</v>
      </c>
      <c r="H28" s="32">
        <v>0.1085916971017</v>
      </c>
    </row>
    <row r="29" spans="1:8" ht="14.25">
      <c r="A29" s="32">
        <v>27</v>
      </c>
      <c r="B29" s="33">
        <v>75</v>
      </c>
      <c r="C29" s="32">
        <v>304</v>
      </c>
      <c r="D29" s="32">
        <v>179425.641025641</v>
      </c>
      <c r="E29" s="32">
        <v>171214.021367521</v>
      </c>
      <c r="F29" s="32">
        <v>8211.61965811966</v>
      </c>
      <c r="G29" s="32">
        <v>171214.021367521</v>
      </c>
      <c r="H29" s="32">
        <v>4.5766143630197001E-2</v>
      </c>
    </row>
    <row r="30" spans="1:8" ht="14.25">
      <c r="A30" s="32">
        <v>28</v>
      </c>
      <c r="B30" s="33">
        <v>76</v>
      </c>
      <c r="C30" s="32">
        <v>1828</v>
      </c>
      <c r="D30" s="32">
        <v>416036.065952137</v>
      </c>
      <c r="E30" s="32">
        <v>395956.27114871802</v>
      </c>
      <c r="F30" s="32">
        <v>20079.794803418801</v>
      </c>
      <c r="G30" s="32">
        <v>395956.27114871802</v>
      </c>
      <c r="H30" s="32">
        <v>4.8264553116240901E-2</v>
      </c>
    </row>
    <row r="31" spans="1:8" ht="14.25">
      <c r="A31" s="32">
        <v>29</v>
      </c>
      <c r="B31" s="33">
        <v>99</v>
      </c>
      <c r="C31" s="32">
        <v>26</v>
      </c>
      <c r="D31" s="32">
        <v>46900.283261477998</v>
      </c>
      <c r="E31" s="32">
        <v>39427.361163300797</v>
      </c>
      <c r="F31" s="32">
        <v>7472.9220981771396</v>
      </c>
      <c r="G31" s="32">
        <v>39427.361163300797</v>
      </c>
      <c r="H31" s="32">
        <v>0.15933639582759401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  <row r="34" spans="1:8" ht="14.25">
      <c r="A34" s="32"/>
      <c r="B34" s="33"/>
      <c r="C34" s="32"/>
      <c r="D34" s="32"/>
      <c r="E34" s="32"/>
      <c r="F34" s="32"/>
      <c r="G34" s="32"/>
      <c r="H34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2014-05-05T00:41:00Z</dcterms:modified>
</cp:coreProperties>
</file>