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<sst xmlns="http://schemas.openxmlformats.org/spreadsheetml/2006/main" count="114" uniqueCount="71">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</sst>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35" Type="http://schemas.openxmlformats.org/officeDocument/2006/relationships/hyperlink" Target="cid:c9d21d83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14838596.5831</v>
      </c>
      <c r="F3" s="25">
        <f>RA!I7</f>
        <v>1709307.2124999999</v>
      </c>
      <c r="G3" s="16">
        <f>E3-F3</f>
        <v>13129289.3706</v>
      </c>
      <c r="H3" s="27">
        <f>RA!J7</f>
        <v>11.519332053590301</v>
      </c>
      <c r="I3" s="20">
        <f>SUM(I4:I39)</f>
        <v>14838600.479642171</v>
      </c>
      <c r="J3" s="21">
        <f>SUM(J4:J39)</f>
        <v>13129289.213265456</v>
      </c>
      <c r="K3" s="22">
        <f>E3-I3</f>
        <v>-3.8965421710163355</v>
      </c>
      <c r="L3" s="22">
        <f>G3-J3</f>
        <v>0.15733454376459122</v>
      </c>
    </row>
    <row r="4" spans="1:12">
      <c r="A4" s="59">
        <f>RA!A8</f>
        <v>41764</v>
      </c>
      <c r="B4" s="12">
        <v>12</v>
      </c>
      <c r="C4" s="56" t="s">
        <v>6</v>
      </c>
      <c r="D4" s="56"/>
      <c r="E4" s="15">
        <f>VLOOKUP(C4,RA!B8:D39,3,0)</f>
        <v>531211.16929999995</v>
      </c>
      <c r="F4" s="25">
        <f>VLOOKUP(C4,RA!B8:I43,8,0)</f>
        <v>136898.39449999999</v>
      </c>
      <c r="G4" s="16">
        <f t="shared" ref="G4:G39" si="0">E4-F4</f>
        <v>394312.77479999996</v>
      </c>
      <c r="H4" s="27">
        <f>RA!J8</f>
        <v>25.770993234272002</v>
      </c>
      <c r="I4" s="20">
        <f>VLOOKUP(B4,RMS!B:D,3,FALSE)</f>
        <v>531211.594660684</v>
      </c>
      <c r="J4" s="21">
        <f>VLOOKUP(B4,RMS!B:E,4,FALSE)</f>
        <v>394312.78037777799</v>
      </c>
      <c r="K4" s="22">
        <f t="shared" ref="K4:K39" si="1">E4-I4</f>
        <v>-0.42536068405024707</v>
      </c>
      <c r="L4" s="22">
        <f t="shared" ref="L4:L39" si="2">G4-J4</f>
        <v>-5.5777780362404883E-3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75572.268100000001</v>
      </c>
      <c r="F5" s="25">
        <f>VLOOKUP(C5,RA!B9:I44,8,0)</f>
        <v>17096.184000000001</v>
      </c>
      <c r="G5" s="16">
        <f t="shared" si="0"/>
        <v>58476.0841</v>
      </c>
      <c r="H5" s="27">
        <f>RA!J9</f>
        <v>22.6222984036654</v>
      </c>
      <c r="I5" s="20">
        <f>VLOOKUP(B5,RMS!B:D,3,FALSE)</f>
        <v>75572.281454662996</v>
      </c>
      <c r="J5" s="21">
        <f>VLOOKUP(B5,RMS!B:E,4,FALSE)</f>
        <v>58476.080604084404</v>
      </c>
      <c r="K5" s="22">
        <f t="shared" si="1"/>
        <v>-1.3354662994970568E-2</v>
      </c>
      <c r="L5" s="22">
        <f t="shared" si="2"/>
        <v>3.4959155964315869E-3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110234.2896</v>
      </c>
      <c r="F6" s="25">
        <f>VLOOKUP(C6,RA!B10:I45,8,0)</f>
        <v>28582.6368</v>
      </c>
      <c r="G6" s="16">
        <f t="shared" si="0"/>
        <v>81651.652800000011</v>
      </c>
      <c r="H6" s="27">
        <f>RA!J10</f>
        <v>25.928988977672901</v>
      </c>
      <c r="I6" s="20">
        <f>VLOOKUP(B6,RMS!B:D,3,FALSE)</f>
        <v>110236.378667521</v>
      </c>
      <c r="J6" s="21">
        <f>VLOOKUP(B6,RMS!B:E,4,FALSE)</f>
        <v>81651.6535735043</v>
      </c>
      <c r="K6" s="22">
        <f t="shared" si="1"/>
        <v>-2.0890675209957408</v>
      </c>
      <c r="L6" s="22">
        <f t="shared" si="2"/>
        <v>-7.7350428909994662E-4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48857.283900000002</v>
      </c>
      <c r="F7" s="25">
        <f>VLOOKUP(C7,RA!B11:I46,8,0)</f>
        <v>10603.888499999999</v>
      </c>
      <c r="G7" s="16">
        <f t="shared" si="0"/>
        <v>38253.395400000001</v>
      </c>
      <c r="H7" s="27">
        <f>RA!J11</f>
        <v>21.703802695425701</v>
      </c>
      <c r="I7" s="20">
        <f>VLOOKUP(B7,RMS!B:D,3,FALSE)</f>
        <v>48857.292179487202</v>
      </c>
      <c r="J7" s="21">
        <f>VLOOKUP(B7,RMS!B:E,4,FALSE)</f>
        <v>38253.395464957299</v>
      </c>
      <c r="K7" s="22">
        <f t="shared" si="1"/>
        <v>-8.2794871996156871E-3</v>
      </c>
      <c r="L7" s="22">
        <f t="shared" si="2"/>
        <v>-6.4957297581713647E-5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107018.3811</v>
      </c>
      <c r="F8" s="25">
        <f>VLOOKUP(C8,RA!B12:I47,8,0)</f>
        <v>20921.4362</v>
      </c>
      <c r="G8" s="16">
        <f t="shared" si="0"/>
        <v>86096.944900000002</v>
      </c>
      <c r="H8" s="27">
        <f>RA!J12</f>
        <v>19.549385801725599</v>
      </c>
      <c r="I8" s="20">
        <f>VLOOKUP(B8,RMS!B:D,3,FALSE)</f>
        <v>107018.379352991</v>
      </c>
      <c r="J8" s="21">
        <f>VLOOKUP(B8,RMS!B:E,4,FALSE)</f>
        <v>86096.945470085499</v>
      </c>
      <c r="K8" s="22">
        <f t="shared" si="1"/>
        <v>1.7470089951530099E-3</v>
      </c>
      <c r="L8" s="22">
        <f t="shared" si="2"/>
        <v>-5.7008549629244953E-4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227936.2942</v>
      </c>
      <c r="F9" s="25">
        <f>VLOOKUP(C9,RA!B13:I48,8,0)</f>
        <v>46841.123599999999</v>
      </c>
      <c r="G9" s="16">
        <f t="shared" si="0"/>
        <v>181095.17060000001</v>
      </c>
      <c r="H9" s="27">
        <f>RA!J13</f>
        <v>20.5500943868552</v>
      </c>
      <c r="I9" s="20">
        <f>VLOOKUP(B9,RMS!B:D,3,FALSE)</f>
        <v>227936.43431111099</v>
      </c>
      <c r="J9" s="21">
        <f>VLOOKUP(B9,RMS!B:E,4,FALSE)</f>
        <v>181095.17027606801</v>
      </c>
      <c r="K9" s="22">
        <f t="shared" si="1"/>
        <v>-0.14011111098807305</v>
      </c>
      <c r="L9" s="22">
        <f t="shared" si="2"/>
        <v>3.2393200672231615E-4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99968.901199999993</v>
      </c>
      <c r="F10" s="25">
        <f>VLOOKUP(C10,RA!B14:I49,8,0)</f>
        <v>21964.884999999998</v>
      </c>
      <c r="G10" s="16">
        <f t="shared" si="0"/>
        <v>78004.016199999998</v>
      </c>
      <c r="H10" s="27">
        <f>RA!J14</f>
        <v>21.971717940618898</v>
      </c>
      <c r="I10" s="20">
        <f>VLOOKUP(B10,RMS!B:D,3,FALSE)</f>
        <v>99968.902147863206</v>
      </c>
      <c r="J10" s="21">
        <f>VLOOKUP(B10,RMS!B:E,4,FALSE)</f>
        <v>78004.015759829097</v>
      </c>
      <c r="K10" s="22">
        <f t="shared" si="1"/>
        <v>-9.4786321278661489E-4</v>
      </c>
      <c r="L10" s="22">
        <f t="shared" si="2"/>
        <v>4.4017090112902224E-4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98812.213199999998</v>
      </c>
      <c r="F11" s="25">
        <f>VLOOKUP(C11,RA!B15:I50,8,0)</f>
        <v>17813.842400000001</v>
      </c>
      <c r="G11" s="16">
        <f t="shared" si="0"/>
        <v>80998.370800000004</v>
      </c>
      <c r="H11" s="27">
        <f>RA!J15</f>
        <v>18.0279763230726</v>
      </c>
      <c r="I11" s="20">
        <f>VLOOKUP(B11,RMS!B:D,3,FALSE)</f>
        <v>98812.292323076894</v>
      </c>
      <c r="J11" s="21">
        <f>VLOOKUP(B11,RMS!B:E,4,FALSE)</f>
        <v>80998.372448717899</v>
      </c>
      <c r="K11" s="22">
        <f t="shared" si="1"/>
        <v>-7.9123076895484701E-2</v>
      </c>
      <c r="L11" s="22">
        <f t="shared" si="2"/>
        <v>-1.648717894568108E-3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736456.38840000005</v>
      </c>
      <c r="F12" s="25">
        <f>VLOOKUP(C12,RA!B16:I51,8,0)</f>
        <v>11308.7629</v>
      </c>
      <c r="G12" s="16">
        <f t="shared" si="0"/>
        <v>725147.62550000008</v>
      </c>
      <c r="H12" s="27">
        <f>RA!J16</f>
        <v>1.5355645056687</v>
      </c>
      <c r="I12" s="20">
        <f>VLOOKUP(B12,RMS!B:D,3,FALSE)</f>
        <v>736456.1875</v>
      </c>
      <c r="J12" s="21">
        <f>VLOOKUP(B12,RMS!B:E,4,FALSE)</f>
        <v>725147.62549999997</v>
      </c>
      <c r="K12" s="22">
        <f t="shared" si="1"/>
        <v>0.20090000005438924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412408.22470000002</v>
      </c>
      <c r="F13" s="25">
        <f>VLOOKUP(C13,RA!B17:I52,8,0)</f>
        <v>54030.164900000003</v>
      </c>
      <c r="G13" s="16">
        <f t="shared" si="0"/>
        <v>358378.05980000005</v>
      </c>
      <c r="H13" s="27">
        <f>RA!J17</f>
        <v>13.101136607860701</v>
      </c>
      <c r="I13" s="20">
        <f>VLOOKUP(B13,RMS!B:D,3,FALSE)</f>
        <v>412408.289653846</v>
      </c>
      <c r="J13" s="21">
        <f>VLOOKUP(B13,RMS!B:E,4,FALSE)</f>
        <v>358378.06043076899</v>
      </c>
      <c r="K13" s="22">
        <f t="shared" si="1"/>
        <v>-6.49538459838368E-2</v>
      </c>
      <c r="L13" s="22">
        <f t="shared" si="2"/>
        <v>-6.3076894730329514E-4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1549066.2079</v>
      </c>
      <c r="F14" s="25">
        <f>VLOOKUP(C14,RA!B18:I53,8,0)</f>
        <v>232102.36189999999</v>
      </c>
      <c r="G14" s="16">
        <f t="shared" si="0"/>
        <v>1316963.8460000001</v>
      </c>
      <c r="H14" s="27">
        <f>RA!J18</f>
        <v>14.983372609660799</v>
      </c>
      <c r="I14" s="20">
        <f>VLOOKUP(B14,RMS!B:D,3,FALSE)</f>
        <v>1549066.5226213699</v>
      </c>
      <c r="J14" s="21">
        <f>VLOOKUP(B14,RMS!B:E,4,FALSE)</f>
        <v>1316963.8418068399</v>
      </c>
      <c r="K14" s="22">
        <f t="shared" si="1"/>
        <v>-0.31472136988304555</v>
      </c>
      <c r="L14" s="22">
        <f t="shared" si="2"/>
        <v>4.1931602172553539E-3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501603.75439999998</v>
      </c>
      <c r="F15" s="25">
        <f>VLOOKUP(C15,RA!B19:I54,8,0)</f>
        <v>69054.331999999995</v>
      </c>
      <c r="G15" s="16">
        <f t="shared" si="0"/>
        <v>432549.42239999998</v>
      </c>
      <c r="H15" s="27">
        <f>RA!J19</f>
        <v>13.7667095579458</v>
      </c>
      <c r="I15" s="20">
        <f>VLOOKUP(B15,RMS!B:D,3,FALSE)</f>
        <v>501603.81557435897</v>
      </c>
      <c r="J15" s="21">
        <f>VLOOKUP(B15,RMS!B:E,4,FALSE)</f>
        <v>432549.42317179497</v>
      </c>
      <c r="K15" s="22">
        <f t="shared" si="1"/>
        <v>-6.1174358997959644E-2</v>
      </c>
      <c r="L15" s="22">
        <f t="shared" si="2"/>
        <v>-7.7179499203339219E-4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776819.52679999999</v>
      </c>
      <c r="F16" s="25">
        <f>VLOOKUP(C16,RA!B20:I55,8,0)</f>
        <v>74340.670199999993</v>
      </c>
      <c r="G16" s="16">
        <f t="shared" si="0"/>
        <v>702478.85660000006</v>
      </c>
      <c r="H16" s="27">
        <f>RA!J20</f>
        <v>9.5698766103674107</v>
      </c>
      <c r="I16" s="20">
        <f>VLOOKUP(B16,RMS!B:D,3,FALSE)</f>
        <v>776819.55020000006</v>
      </c>
      <c r="J16" s="21">
        <f>VLOOKUP(B16,RMS!B:E,4,FALSE)</f>
        <v>702478.85660000006</v>
      </c>
      <c r="K16" s="22">
        <f t="shared" si="1"/>
        <v>-2.3400000063702464E-2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328240.73469999997</v>
      </c>
      <c r="F17" s="25">
        <f>VLOOKUP(C17,RA!B21:I56,8,0)</f>
        <v>37545.542500000003</v>
      </c>
      <c r="G17" s="16">
        <f t="shared" si="0"/>
        <v>290695.19219999999</v>
      </c>
      <c r="H17" s="27">
        <f>RA!J21</f>
        <v>11.438416543368801</v>
      </c>
      <c r="I17" s="20">
        <f>VLOOKUP(B17,RMS!B:D,3,FALSE)</f>
        <v>328240.652117397</v>
      </c>
      <c r="J17" s="21">
        <f>VLOOKUP(B17,RMS!B:E,4,FALSE)</f>
        <v>290695.192013047</v>
      </c>
      <c r="K17" s="22">
        <f t="shared" si="1"/>
        <v>8.258260297589004E-2</v>
      </c>
      <c r="L17" s="22">
        <f t="shared" si="2"/>
        <v>1.869529951363802E-4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1118153.1694</v>
      </c>
      <c r="F18" s="25">
        <f>VLOOKUP(C18,RA!B22:I57,8,0)</f>
        <v>129744.8885</v>
      </c>
      <c r="G18" s="16">
        <f t="shared" si="0"/>
        <v>988408.28090000001</v>
      </c>
      <c r="H18" s="27">
        <f>RA!J22</f>
        <v>11.6034987022056</v>
      </c>
      <c r="I18" s="20">
        <f>VLOOKUP(B18,RMS!B:D,3,FALSE)</f>
        <v>1118153.2789</v>
      </c>
      <c r="J18" s="21">
        <f>VLOOKUP(B18,RMS!B:E,4,FALSE)</f>
        <v>988408.28200000001</v>
      </c>
      <c r="K18" s="22">
        <f t="shared" si="1"/>
        <v>-0.1095000000204891</v>
      </c>
      <c r="L18" s="22">
        <f t="shared" si="2"/>
        <v>-1.0999999940395355E-3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2494733.5832000002</v>
      </c>
      <c r="F19" s="25">
        <f>VLOOKUP(C19,RA!B23:I58,8,0)</f>
        <v>117081.82429999999</v>
      </c>
      <c r="G19" s="16">
        <f t="shared" si="0"/>
        <v>2377651.7589000002</v>
      </c>
      <c r="H19" s="27">
        <f>RA!J23</f>
        <v>4.6931594254573197</v>
      </c>
      <c r="I19" s="20">
        <f>VLOOKUP(B19,RMS!B:D,3,FALSE)</f>
        <v>2494734.5649581202</v>
      </c>
      <c r="J19" s="21">
        <f>VLOOKUP(B19,RMS!B:E,4,FALSE)</f>
        <v>2377651.7919000001</v>
      </c>
      <c r="K19" s="22">
        <f t="shared" si="1"/>
        <v>-0.98175812000408769</v>
      </c>
      <c r="L19" s="22">
        <f t="shared" si="2"/>
        <v>-3.2999999821186066E-2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229093.52830000001</v>
      </c>
      <c r="F20" s="25">
        <f>VLOOKUP(C20,RA!B24:I59,8,0)</f>
        <v>34383.8897</v>
      </c>
      <c r="G20" s="16">
        <f t="shared" si="0"/>
        <v>194709.63860000001</v>
      </c>
      <c r="H20" s="27">
        <f>RA!J24</f>
        <v>15.008669147115301</v>
      </c>
      <c r="I20" s="20">
        <f>VLOOKUP(B20,RMS!B:D,3,FALSE)</f>
        <v>229093.51491968799</v>
      </c>
      <c r="J20" s="21">
        <f>VLOOKUP(B20,RMS!B:E,4,FALSE)</f>
        <v>194709.64091426099</v>
      </c>
      <c r="K20" s="22">
        <f t="shared" si="1"/>
        <v>1.3380312011577189E-2</v>
      </c>
      <c r="L20" s="22">
        <f t="shared" si="2"/>
        <v>-2.3142609861679375E-3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190705.12270000001</v>
      </c>
      <c r="F21" s="25">
        <f>VLOOKUP(C21,RA!B25:I60,8,0)</f>
        <v>17472.987300000001</v>
      </c>
      <c r="G21" s="16">
        <f t="shared" si="0"/>
        <v>173232.1354</v>
      </c>
      <c r="H21" s="27">
        <f>RA!J25</f>
        <v>9.16230621003659</v>
      </c>
      <c r="I21" s="20">
        <f>VLOOKUP(B21,RMS!B:D,3,FALSE)</f>
        <v>190705.122448521</v>
      </c>
      <c r="J21" s="21">
        <f>VLOOKUP(B21,RMS!B:E,4,FALSE)</f>
        <v>173232.14047328901</v>
      </c>
      <c r="K21" s="22">
        <f t="shared" si="1"/>
        <v>2.5147901033051312E-4</v>
      </c>
      <c r="L21" s="22">
        <f t="shared" si="2"/>
        <v>-5.0732890085782856E-3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572211.07160000002</v>
      </c>
      <c r="F22" s="25">
        <f>VLOOKUP(C22,RA!B26:I61,8,0)</f>
        <v>111922.4002</v>
      </c>
      <c r="G22" s="16">
        <f t="shared" si="0"/>
        <v>460288.67139999999</v>
      </c>
      <c r="H22" s="27">
        <f>RA!J26</f>
        <v>19.5596355531965</v>
      </c>
      <c r="I22" s="20">
        <f>VLOOKUP(B22,RMS!B:D,3,FALSE)</f>
        <v>572211.06308217195</v>
      </c>
      <c r="J22" s="21">
        <f>VLOOKUP(B22,RMS!B:E,4,FALSE)</f>
        <v>460288.67968132498</v>
      </c>
      <c r="K22" s="22">
        <f t="shared" si="1"/>
        <v>8.5178280714899302E-3</v>
      </c>
      <c r="L22" s="22">
        <f t="shared" si="2"/>
        <v>-8.281324990093708E-3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259429.17439999999</v>
      </c>
      <c r="F23" s="25">
        <f>VLOOKUP(C23,RA!B27:I62,8,0)</f>
        <v>81513.999200000006</v>
      </c>
      <c r="G23" s="16">
        <f t="shared" si="0"/>
        <v>177915.1752</v>
      </c>
      <c r="H23" s="27">
        <f>RA!J27</f>
        <v>31.420521376797002</v>
      </c>
      <c r="I23" s="20">
        <f>VLOOKUP(B23,RMS!B:D,3,FALSE)</f>
        <v>259429.17660298801</v>
      </c>
      <c r="J23" s="21">
        <f>VLOOKUP(B23,RMS!B:E,4,FALSE)</f>
        <v>177915.17927509701</v>
      </c>
      <c r="K23" s="22">
        <f t="shared" si="1"/>
        <v>-2.202988020144403E-3</v>
      </c>
      <c r="L23" s="22">
        <f t="shared" si="2"/>
        <v>-4.0750970074441284E-3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776102.24930000002</v>
      </c>
      <c r="F24" s="25">
        <f>VLOOKUP(C24,RA!B28:I63,8,0)</f>
        <v>54613.796799999996</v>
      </c>
      <c r="G24" s="16">
        <f t="shared" si="0"/>
        <v>721488.45250000001</v>
      </c>
      <c r="H24" s="27">
        <f>RA!J28</f>
        <v>7.0369331939520201</v>
      </c>
      <c r="I24" s="20">
        <f>VLOOKUP(B24,RMS!B:D,3,FALSE)</f>
        <v>776102.24933539797</v>
      </c>
      <c r="J24" s="21">
        <f>VLOOKUP(B24,RMS!B:E,4,FALSE)</f>
        <v>721488.45577433601</v>
      </c>
      <c r="K24" s="22">
        <f t="shared" si="1"/>
        <v>-3.5397941246628761E-5</v>
      </c>
      <c r="L24" s="22">
        <f t="shared" si="2"/>
        <v>-3.2743359915912151E-3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773687.64930000005</v>
      </c>
      <c r="F25" s="25">
        <f>VLOOKUP(C25,RA!B29:I64,8,0)</f>
        <v>102961.599</v>
      </c>
      <c r="G25" s="16">
        <f t="shared" si="0"/>
        <v>670726.0503</v>
      </c>
      <c r="H25" s="27">
        <f>RA!J29</f>
        <v>13.307902626228501</v>
      </c>
      <c r="I25" s="20">
        <f>VLOOKUP(B25,RMS!B:D,3,FALSE)</f>
        <v>773687.64901769895</v>
      </c>
      <c r="J25" s="21">
        <f>VLOOKUP(B25,RMS!B:E,4,FALSE)</f>
        <v>670725.99108954205</v>
      </c>
      <c r="K25" s="22">
        <f t="shared" si="1"/>
        <v>2.8230110183358192E-4</v>
      </c>
      <c r="L25" s="22">
        <f t="shared" si="2"/>
        <v>5.9210457955487072E-2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1232548.7365999999</v>
      </c>
      <c r="F26" s="25">
        <f>VLOOKUP(C26,RA!B30:I65,8,0)</f>
        <v>149310.84179999999</v>
      </c>
      <c r="G26" s="16">
        <f t="shared" si="0"/>
        <v>1083237.8947999999</v>
      </c>
      <c r="H26" s="27">
        <f>RA!J30</f>
        <v>12.113990900828499</v>
      </c>
      <c r="I26" s="20">
        <f>VLOOKUP(B26,RMS!B:D,3,FALSE)</f>
        <v>1232548.72075487</v>
      </c>
      <c r="J26" s="21">
        <f>VLOOKUP(B26,RMS!B:E,4,FALSE)</f>
        <v>1083237.90831411</v>
      </c>
      <c r="K26" s="22">
        <f t="shared" si="1"/>
        <v>1.5845129964873195E-2</v>
      </c>
      <c r="L26" s="22">
        <f t="shared" si="2"/>
        <v>-1.3514110120013356E-2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791506.43770000001</v>
      </c>
      <c r="F27" s="25">
        <f>VLOOKUP(C27,RA!B31:I66,8,0)</f>
        <v>43249.1155</v>
      </c>
      <c r="G27" s="16">
        <f t="shared" si="0"/>
        <v>748257.32220000005</v>
      </c>
      <c r="H27" s="27">
        <f>RA!J31</f>
        <v>5.4641520826634702</v>
      </c>
      <c r="I27" s="20">
        <f>VLOOKUP(B27,RMS!B:D,3,FALSE)</f>
        <v>791506.43406017695</v>
      </c>
      <c r="J27" s="21">
        <f>VLOOKUP(B27,RMS!B:E,4,FALSE)</f>
        <v>748257.167714159</v>
      </c>
      <c r="K27" s="22">
        <f t="shared" si="1"/>
        <v>3.6398230586200953E-3</v>
      </c>
      <c r="L27" s="22">
        <f t="shared" si="2"/>
        <v>0.15448584104888141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136440.57250000001</v>
      </c>
      <c r="F28" s="25">
        <f>VLOOKUP(C28,RA!B32:I67,8,0)</f>
        <v>42245.701200000003</v>
      </c>
      <c r="G28" s="16">
        <f t="shared" si="0"/>
        <v>94194.871299999999</v>
      </c>
      <c r="H28" s="27">
        <f>RA!J32</f>
        <v>30.9627117696241</v>
      </c>
      <c r="I28" s="20">
        <f>VLOOKUP(B28,RMS!B:D,3,FALSE)</f>
        <v>136440.48860043101</v>
      </c>
      <c r="J28" s="21">
        <f>VLOOKUP(B28,RMS!B:E,4,FALSE)</f>
        <v>94194.857037250302</v>
      </c>
      <c r="K28" s="22">
        <f t="shared" si="1"/>
        <v>8.3899568999186158E-2</v>
      </c>
      <c r="L28" s="22">
        <f t="shared" si="2"/>
        <v>1.4262749697081745E-2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3.8462000000000001</v>
      </c>
      <c r="F29" s="25">
        <f>VLOOKUP(C29,RA!B33:I68,8,0)</f>
        <v>0.74890000000000001</v>
      </c>
      <c r="G29" s="16">
        <f t="shared" si="0"/>
        <v>3.0973000000000002</v>
      </c>
      <c r="H29" s="27">
        <f>RA!J33</f>
        <v>19.471166346003798</v>
      </c>
      <c r="I29" s="20">
        <f>VLOOKUP(B29,RMS!B:D,3,FALSE)</f>
        <v>3.8462000000000001</v>
      </c>
      <c r="J29" s="21">
        <f>VLOOKUP(B29,RMS!B:E,4,FALSE)</f>
        <v>3.0973000000000002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102003.23360000001</v>
      </c>
      <c r="F31" s="25">
        <f>VLOOKUP(C31,RA!B35:I70,8,0)</f>
        <v>13186.0697</v>
      </c>
      <c r="G31" s="16">
        <f t="shared" si="0"/>
        <v>88817.163900000014</v>
      </c>
      <c r="H31" s="27">
        <f>RA!J35</f>
        <v>12.9271094990071</v>
      </c>
      <c r="I31" s="20">
        <f>VLOOKUP(B31,RMS!B:D,3,FALSE)</f>
        <v>102003.23420000001</v>
      </c>
      <c r="J31" s="21">
        <f>VLOOKUP(B31,RMS!B:E,4,FALSE)</f>
        <v>88817.162200000006</v>
      </c>
      <c r="K31" s="22">
        <f t="shared" si="1"/>
        <v>-5.9999999939464033E-4</v>
      </c>
      <c r="L31" s="22">
        <f t="shared" si="2"/>
        <v>1.7000000079860911E-3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192651.28229999999</v>
      </c>
      <c r="F35" s="25">
        <f>VLOOKUP(C35,RA!B8:I74,8,0)</f>
        <v>8088.0510999999997</v>
      </c>
      <c r="G35" s="16">
        <f t="shared" si="0"/>
        <v>184563.23119999998</v>
      </c>
      <c r="H35" s="27">
        <f>RA!J39</f>
        <v>4.1982856295786997</v>
      </c>
      <c r="I35" s="20">
        <f>VLOOKUP(B35,RMS!B:D,3,FALSE)</f>
        <v>192651.282051282</v>
      </c>
      <c r="J35" s="21">
        <f>VLOOKUP(B35,RMS!B:E,4,FALSE)</f>
        <v>184563.23076923101</v>
      </c>
      <c r="K35" s="22">
        <f t="shared" si="1"/>
        <v>2.4871798814274371E-4</v>
      </c>
      <c r="L35" s="22">
        <f t="shared" si="2"/>
        <v>4.3076896690763533E-4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346714.37109999999</v>
      </c>
      <c r="F36" s="25">
        <f>VLOOKUP(C36,RA!B8:I75,8,0)</f>
        <v>22471.572</v>
      </c>
      <c r="G36" s="16">
        <f t="shared" si="0"/>
        <v>324242.7991</v>
      </c>
      <c r="H36" s="27">
        <f>RA!J40</f>
        <v>6.4812923469845796</v>
      </c>
      <c r="I36" s="20">
        <f>VLOOKUP(B36,RMS!B:D,3,FALSE)</f>
        <v>346714.364720513</v>
      </c>
      <c r="J36" s="21">
        <f>VLOOKUP(B36,RMS!B:E,4,FALSE)</f>
        <v>324242.79977435898</v>
      </c>
      <c r="K36" s="22">
        <f t="shared" si="1"/>
        <v>6.3794869929552078E-3</v>
      </c>
      <c r="L36" s="22">
        <f t="shared" si="2"/>
        <v>-6.7435897653922439E-4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18406.917399999998</v>
      </c>
      <c r="F39" s="25">
        <f>VLOOKUP(C39,RA!B8:I78,8,0)</f>
        <v>1955.5019</v>
      </c>
      <c r="G39" s="16">
        <f t="shared" si="0"/>
        <v>16451.415499999999</v>
      </c>
      <c r="H39" s="27">
        <f>RA!J43</f>
        <v>10.623733770870301</v>
      </c>
      <c r="I39" s="20">
        <f>VLOOKUP(B39,RMS!B:D,3,FALSE)</f>
        <v>18406.9170259436</v>
      </c>
      <c r="J39" s="21">
        <f>VLOOKUP(B39,RMS!B:E,4,FALSE)</f>
        <v>16451.4155510173</v>
      </c>
      <c r="K39" s="22">
        <f t="shared" si="1"/>
        <v>3.7405639886856079E-4</v>
      </c>
      <c r="L39" s="22">
        <f t="shared" si="2"/>
        <v>-5.1017301302636042E-5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14838596.5831</v>
      </c>
      <c r="E7" s="44">
        <v>15875011</v>
      </c>
      <c r="F7" s="45">
        <v>93.471409771621595</v>
      </c>
      <c r="G7" s="44">
        <v>15120777.3309</v>
      </c>
      <c r="H7" s="45">
        <v>-1.86617884533848</v>
      </c>
      <c r="I7" s="44">
        <v>1709307.2124999999</v>
      </c>
      <c r="J7" s="45">
        <v>11.519332053590301</v>
      </c>
      <c r="K7" s="44">
        <v>2130116.5650999998</v>
      </c>
      <c r="L7" s="45">
        <v>14.087348279026701</v>
      </c>
      <c r="M7" s="45">
        <v>-0.19755226521147901</v>
      </c>
      <c r="N7" s="44">
        <v>121275189.13860001</v>
      </c>
      <c r="O7" s="44">
        <v>2750458486.0535002</v>
      </c>
      <c r="P7" s="44">
        <v>929330</v>
      </c>
      <c r="Q7" s="44">
        <v>834640</v>
      </c>
      <c r="R7" s="45">
        <v>11.345011022716401</v>
      </c>
      <c r="S7" s="44">
        <v>15.9669832923719</v>
      </c>
      <c r="T7" s="44">
        <v>15.9141959124892</v>
      </c>
      <c r="U7" s="46">
        <v>0.33060333887820698</v>
      </c>
    </row>
    <row r="8" spans="1:23" ht="12" thickBot="1">
      <c r="A8" s="70">
        <v>41764</v>
      </c>
      <c r="B8" s="60" t="s">
        <v>6</v>
      </c>
      <c r="C8" s="61"/>
      <c r="D8" s="47">
        <v>531211.16929999995</v>
      </c>
      <c r="E8" s="47">
        <v>506368</v>
      </c>
      <c r="F8" s="48">
        <v>104.906149144496</v>
      </c>
      <c r="G8" s="47">
        <v>508309.35440000001</v>
      </c>
      <c r="H8" s="48">
        <v>4.50548759367864</v>
      </c>
      <c r="I8" s="47">
        <v>136898.39449999999</v>
      </c>
      <c r="J8" s="48">
        <v>25.770993234272002</v>
      </c>
      <c r="K8" s="47">
        <v>115259.0843</v>
      </c>
      <c r="L8" s="48">
        <v>22.6749878400428</v>
      </c>
      <c r="M8" s="48">
        <v>0.187744942894709</v>
      </c>
      <c r="N8" s="47">
        <v>3336166.0046000001</v>
      </c>
      <c r="O8" s="47">
        <v>108948194.59100001</v>
      </c>
      <c r="P8" s="47">
        <v>22596</v>
      </c>
      <c r="Q8" s="47">
        <v>18558</v>
      </c>
      <c r="R8" s="48">
        <v>21.758810216618201</v>
      </c>
      <c r="S8" s="47">
        <v>23.509079894671601</v>
      </c>
      <c r="T8" s="47">
        <v>23.4328918525703</v>
      </c>
      <c r="U8" s="49">
        <v>0.32407921723286398</v>
      </c>
    </row>
    <row r="9" spans="1:23" ht="12" thickBot="1">
      <c r="A9" s="71"/>
      <c r="B9" s="60" t="s">
        <v>7</v>
      </c>
      <c r="C9" s="61"/>
      <c r="D9" s="47">
        <v>75572.268100000001</v>
      </c>
      <c r="E9" s="47">
        <v>62984</v>
      </c>
      <c r="F9" s="48">
        <v>119.986453861298</v>
      </c>
      <c r="G9" s="47">
        <v>98852.667199999996</v>
      </c>
      <c r="H9" s="48">
        <v>-23.550602891572801</v>
      </c>
      <c r="I9" s="47">
        <v>17096.184000000001</v>
      </c>
      <c r="J9" s="48">
        <v>22.6222984036654</v>
      </c>
      <c r="K9" s="47">
        <v>21457.117600000001</v>
      </c>
      <c r="L9" s="48">
        <v>21.706159487419502</v>
      </c>
      <c r="M9" s="48">
        <v>-0.20323948823396501</v>
      </c>
      <c r="N9" s="47">
        <v>663827.44770000002</v>
      </c>
      <c r="O9" s="47">
        <v>18382348.796700001</v>
      </c>
      <c r="P9" s="47">
        <v>4409</v>
      </c>
      <c r="Q9" s="47">
        <v>4038</v>
      </c>
      <c r="R9" s="48">
        <v>9.1877166914313904</v>
      </c>
      <c r="S9" s="47">
        <v>17.140455454751599</v>
      </c>
      <c r="T9" s="47">
        <v>22.766874021793001</v>
      </c>
      <c r="U9" s="49">
        <v>-32.825373759141101</v>
      </c>
    </row>
    <row r="10" spans="1:23" ht="12" thickBot="1">
      <c r="A10" s="71"/>
      <c r="B10" s="60" t="s">
        <v>8</v>
      </c>
      <c r="C10" s="61"/>
      <c r="D10" s="47">
        <v>110234.2896</v>
      </c>
      <c r="E10" s="47">
        <v>87035</v>
      </c>
      <c r="F10" s="48">
        <v>126.655126788074</v>
      </c>
      <c r="G10" s="47">
        <v>146724.1789</v>
      </c>
      <c r="H10" s="48">
        <v>-24.869717843076</v>
      </c>
      <c r="I10" s="47">
        <v>28582.6368</v>
      </c>
      <c r="J10" s="48">
        <v>25.928988977672901</v>
      </c>
      <c r="K10" s="47">
        <v>40277.513599999998</v>
      </c>
      <c r="L10" s="48">
        <v>27.4511766921873</v>
      </c>
      <c r="M10" s="48">
        <v>-0.29035746635561899</v>
      </c>
      <c r="N10" s="47">
        <v>1131302.0800999999</v>
      </c>
      <c r="O10" s="47">
        <v>26159760.6076</v>
      </c>
      <c r="P10" s="47">
        <v>86532</v>
      </c>
      <c r="Q10" s="47">
        <v>81177</v>
      </c>
      <c r="R10" s="48">
        <v>6.5966961085036404</v>
      </c>
      <c r="S10" s="47">
        <v>1.2739135764803799</v>
      </c>
      <c r="T10" s="47">
        <v>1.2150966862535</v>
      </c>
      <c r="U10" s="49">
        <v>4.6170235809389499</v>
      </c>
    </row>
    <row r="11" spans="1:23" ht="12" thickBot="1">
      <c r="A11" s="71"/>
      <c r="B11" s="60" t="s">
        <v>9</v>
      </c>
      <c r="C11" s="61"/>
      <c r="D11" s="47">
        <v>48857.283900000002</v>
      </c>
      <c r="E11" s="47">
        <v>46080</v>
      </c>
      <c r="F11" s="48">
        <v>106.027091796875</v>
      </c>
      <c r="G11" s="47">
        <v>47067.590700000001</v>
      </c>
      <c r="H11" s="48">
        <v>3.8023896557764401</v>
      </c>
      <c r="I11" s="47">
        <v>10603.888499999999</v>
      </c>
      <c r="J11" s="48">
        <v>21.703802695425701</v>
      </c>
      <c r="K11" s="47">
        <v>10094.357900000001</v>
      </c>
      <c r="L11" s="48">
        <v>21.4465150008199</v>
      </c>
      <c r="M11" s="48">
        <v>5.0476771781590997E-2</v>
      </c>
      <c r="N11" s="47">
        <v>316207.0319</v>
      </c>
      <c r="O11" s="47">
        <v>11111980.7182</v>
      </c>
      <c r="P11" s="47">
        <v>2655</v>
      </c>
      <c r="Q11" s="47">
        <v>2282</v>
      </c>
      <c r="R11" s="48">
        <v>16.345311130587199</v>
      </c>
      <c r="S11" s="47">
        <v>18.401990169491501</v>
      </c>
      <c r="T11" s="47">
        <v>18.7862078439965</v>
      </c>
      <c r="U11" s="49">
        <v>-2.0879137037143098</v>
      </c>
    </row>
    <row r="12" spans="1:23" ht="12" thickBot="1">
      <c r="A12" s="71"/>
      <c r="B12" s="60" t="s">
        <v>10</v>
      </c>
      <c r="C12" s="61"/>
      <c r="D12" s="47">
        <v>107018.3811</v>
      </c>
      <c r="E12" s="47">
        <v>211329</v>
      </c>
      <c r="F12" s="48">
        <v>50.640650880853997</v>
      </c>
      <c r="G12" s="47">
        <v>179175.5577</v>
      </c>
      <c r="H12" s="48">
        <v>-40.271774524522698</v>
      </c>
      <c r="I12" s="47">
        <v>20921.4362</v>
      </c>
      <c r="J12" s="48">
        <v>19.549385801725599</v>
      </c>
      <c r="K12" s="47">
        <v>25512.3298</v>
      </c>
      <c r="L12" s="48">
        <v>14.238733300172701</v>
      </c>
      <c r="M12" s="48">
        <v>-0.179948034381399</v>
      </c>
      <c r="N12" s="47">
        <v>1708217.2308</v>
      </c>
      <c r="O12" s="47">
        <v>32506139.337299999</v>
      </c>
      <c r="P12" s="47">
        <v>1050</v>
      </c>
      <c r="Q12" s="47">
        <v>1006</v>
      </c>
      <c r="R12" s="48">
        <v>4.3737574552683798</v>
      </c>
      <c r="S12" s="47">
        <v>101.92226771428599</v>
      </c>
      <c r="T12" s="47">
        <v>98.888040556660002</v>
      </c>
      <c r="U12" s="49">
        <v>2.97700122423826</v>
      </c>
    </row>
    <row r="13" spans="1:23" ht="12" thickBot="1">
      <c r="A13" s="71"/>
      <c r="B13" s="60" t="s">
        <v>11</v>
      </c>
      <c r="C13" s="61"/>
      <c r="D13" s="47">
        <v>227936.2942</v>
      </c>
      <c r="E13" s="47">
        <v>276766</v>
      </c>
      <c r="F13" s="48">
        <v>82.357043206174197</v>
      </c>
      <c r="G13" s="47">
        <v>276103.36080000002</v>
      </c>
      <c r="H13" s="48">
        <v>-17.445302534687599</v>
      </c>
      <c r="I13" s="47">
        <v>46841.123599999999</v>
      </c>
      <c r="J13" s="48">
        <v>20.5500943868552</v>
      </c>
      <c r="K13" s="47">
        <v>78852.201499999996</v>
      </c>
      <c r="L13" s="48">
        <v>28.5589430246443</v>
      </c>
      <c r="M13" s="48">
        <v>-0.405963020575906</v>
      </c>
      <c r="N13" s="47">
        <v>1863628.4254000001</v>
      </c>
      <c r="O13" s="47">
        <v>53417683.604800001</v>
      </c>
      <c r="P13" s="47">
        <v>10253</v>
      </c>
      <c r="Q13" s="47">
        <v>8589</v>
      </c>
      <c r="R13" s="48">
        <v>19.373617417627202</v>
      </c>
      <c r="S13" s="47">
        <v>22.231180552033599</v>
      </c>
      <c r="T13" s="47">
        <v>21.5541743625568</v>
      </c>
      <c r="U13" s="49">
        <v>3.04530021647845</v>
      </c>
    </row>
    <row r="14" spans="1:23" ht="12" thickBot="1">
      <c r="A14" s="71"/>
      <c r="B14" s="60" t="s">
        <v>12</v>
      </c>
      <c r="C14" s="61"/>
      <c r="D14" s="47">
        <v>99968.901199999993</v>
      </c>
      <c r="E14" s="47">
        <v>122586</v>
      </c>
      <c r="F14" s="48">
        <v>81.550014846719904</v>
      </c>
      <c r="G14" s="47">
        <v>135243.59959999999</v>
      </c>
      <c r="H14" s="48">
        <v>-26.0823421620908</v>
      </c>
      <c r="I14" s="47">
        <v>21964.884999999998</v>
      </c>
      <c r="J14" s="48">
        <v>21.971717940618898</v>
      </c>
      <c r="K14" s="47">
        <v>29344.226699999999</v>
      </c>
      <c r="L14" s="48">
        <v>21.6973126911656</v>
      </c>
      <c r="M14" s="48">
        <v>-0.251475078060244</v>
      </c>
      <c r="N14" s="47">
        <v>1056286.9712</v>
      </c>
      <c r="O14" s="47">
        <v>23588605.989599999</v>
      </c>
      <c r="P14" s="47">
        <v>1808</v>
      </c>
      <c r="Q14" s="47">
        <v>3332</v>
      </c>
      <c r="R14" s="48">
        <v>-45.7382953181273</v>
      </c>
      <c r="S14" s="47">
        <v>55.292533849557501</v>
      </c>
      <c r="T14" s="47">
        <v>36.674660924369697</v>
      </c>
      <c r="U14" s="49">
        <v>33.671585707835597</v>
      </c>
    </row>
    <row r="15" spans="1:23" ht="12" thickBot="1">
      <c r="A15" s="71"/>
      <c r="B15" s="60" t="s">
        <v>13</v>
      </c>
      <c r="C15" s="61"/>
      <c r="D15" s="47">
        <v>98812.213199999998</v>
      </c>
      <c r="E15" s="47">
        <v>98645</v>
      </c>
      <c r="F15" s="48">
        <v>100.169510061331</v>
      </c>
      <c r="G15" s="47">
        <v>105708.5387</v>
      </c>
      <c r="H15" s="48">
        <v>-6.5239058119720301</v>
      </c>
      <c r="I15" s="47">
        <v>17813.842400000001</v>
      </c>
      <c r="J15" s="48">
        <v>18.0279763230726</v>
      </c>
      <c r="K15" s="47">
        <v>26839.9071</v>
      </c>
      <c r="L15" s="48">
        <v>25.3904816300332</v>
      </c>
      <c r="M15" s="48">
        <v>-0.33629269529028999</v>
      </c>
      <c r="N15" s="47">
        <v>1015317.6878</v>
      </c>
      <c r="O15" s="47">
        <v>18318802.746199999</v>
      </c>
      <c r="P15" s="47">
        <v>4105</v>
      </c>
      <c r="Q15" s="47">
        <v>3575</v>
      </c>
      <c r="R15" s="48">
        <v>14.8251748251748</v>
      </c>
      <c r="S15" s="47">
        <v>24.071184701583402</v>
      </c>
      <c r="T15" s="47">
        <v>25.7997371468532</v>
      </c>
      <c r="U15" s="49">
        <v>-7.1810027910924203</v>
      </c>
    </row>
    <row r="16" spans="1:23" ht="12" thickBot="1">
      <c r="A16" s="71"/>
      <c r="B16" s="60" t="s">
        <v>14</v>
      </c>
      <c r="C16" s="61"/>
      <c r="D16" s="47">
        <v>736456.38840000005</v>
      </c>
      <c r="E16" s="47">
        <v>670154</v>
      </c>
      <c r="F16" s="48">
        <v>109.893604813222</v>
      </c>
      <c r="G16" s="47">
        <v>792650.83570000005</v>
      </c>
      <c r="H16" s="48">
        <v>-7.0894326693510701</v>
      </c>
      <c r="I16" s="47">
        <v>11308.7629</v>
      </c>
      <c r="J16" s="48">
        <v>1.5355645056687</v>
      </c>
      <c r="K16" s="47">
        <v>70062.796700000006</v>
      </c>
      <c r="L16" s="48">
        <v>8.8390491177779005</v>
      </c>
      <c r="M16" s="48">
        <v>-0.83859104356877601</v>
      </c>
      <c r="N16" s="47">
        <v>7105056.3147999998</v>
      </c>
      <c r="O16" s="47">
        <v>136974125.6198</v>
      </c>
      <c r="P16" s="47">
        <v>43368</v>
      </c>
      <c r="Q16" s="47">
        <v>37938</v>
      </c>
      <c r="R16" s="48">
        <v>14.312826190099599</v>
      </c>
      <c r="S16" s="47">
        <v>16.981562174875499</v>
      </c>
      <c r="T16" s="47">
        <v>17.308901128156499</v>
      </c>
      <c r="U16" s="49">
        <v>-1.9276139021255001</v>
      </c>
    </row>
    <row r="17" spans="1:21" ht="12" thickBot="1">
      <c r="A17" s="71"/>
      <c r="B17" s="60" t="s">
        <v>15</v>
      </c>
      <c r="C17" s="61"/>
      <c r="D17" s="47">
        <v>412408.22470000002</v>
      </c>
      <c r="E17" s="47">
        <v>362807</v>
      </c>
      <c r="F17" s="48">
        <v>113.67151810742401</v>
      </c>
      <c r="G17" s="47">
        <v>353946.603</v>
      </c>
      <c r="H17" s="48">
        <v>16.5170738197479</v>
      </c>
      <c r="I17" s="47">
        <v>54030.164900000003</v>
      </c>
      <c r="J17" s="48">
        <v>13.101136607860701</v>
      </c>
      <c r="K17" s="47">
        <v>51132.355799999998</v>
      </c>
      <c r="L17" s="48">
        <v>14.446347377432</v>
      </c>
      <c r="M17" s="48">
        <v>5.6672708594428002E-2</v>
      </c>
      <c r="N17" s="47">
        <v>8622204.4674999993</v>
      </c>
      <c r="O17" s="47">
        <v>154964286.2342</v>
      </c>
      <c r="P17" s="47">
        <v>11148</v>
      </c>
      <c r="Q17" s="47">
        <v>11523</v>
      </c>
      <c r="R17" s="48">
        <v>-3.2543608435303399</v>
      </c>
      <c r="S17" s="47">
        <v>36.993920407247899</v>
      </c>
      <c r="T17" s="47">
        <v>31.663993421851998</v>
      </c>
      <c r="U17" s="49">
        <v>14.4075754251548</v>
      </c>
    </row>
    <row r="18" spans="1:21" ht="12" thickBot="1">
      <c r="A18" s="71"/>
      <c r="B18" s="60" t="s">
        <v>16</v>
      </c>
      <c r="C18" s="61"/>
      <c r="D18" s="47">
        <v>1549066.2079</v>
      </c>
      <c r="E18" s="47">
        <v>1220849</v>
      </c>
      <c r="F18" s="48">
        <v>126.88434097091501</v>
      </c>
      <c r="G18" s="47">
        <v>1639051.7098000001</v>
      </c>
      <c r="H18" s="48">
        <v>-5.4900953619688098</v>
      </c>
      <c r="I18" s="47">
        <v>232102.36189999999</v>
      </c>
      <c r="J18" s="48">
        <v>14.983372609660799</v>
      </c>
      <c r="K18" s="47">
        <v>296367.76040000003</v>
      </c>
      <c r="L18" s="48">
        <v>18.0816601836292</v>
      </c>
      <c r="M18" s="48">
        <v>-0.21684341918048899</v>
      </c>
      <c r="N18" s="47">
        <v>11028025.4936</v>
      </c>
      <c r="O18" s="47">
        <v>367433740.80909997</v>
      </c>
      <c r="P18" s="47">
        <v>80186</v>
      </c>
      <c r="Q18" s="47">
        <v>74790</v>
      </c>
      <c r="R18" s="48">
        <v>7.2148682979007903</v>
      </c>
      <c r="S18" s="47">
        <v>19.318412290175299</v>
      </c>
      <c r="T18" s="47">
        <v>20.683167164059402</v>
      </c>
      <c r="U18" s="49">
        <v>-7.0645291827532501</v>
      </c>
    </row>
    <row r="19" spans="1:21" ht="12" thickBot="1">
      <c r="A19" s="71"/>
      <c r="B19" s="60" t="s">
        <v>17</v>
      </c>
      <c r="C19" s="61"/>
      <c r="D19" s="47">
        <v>501603.75439999998</v>
      </c>
      <c r="E19" s="47">
        <v>584200</v>
      </c>
      <c r="F19" s="48">
        <v>85.861649161246206</v>
      </c>
      <c r="G19" s="47">
        <v>487063.15669999999</v>
      </c>
      <c r="H19" s="48">
        <v>2.9853618570776499</v>
      </c>
      <c r="I19" s="47">
        <v>69054.331999999995</v>
      </c>
      <c r="J19" s="48">
        <v>13.7667095579458</v>
      </c>
      <c r="K19" s="47">
        <v>73381.915200000003</v>
      </c>
      <c r="L19" s="48">
        <v>15.0662012083165</v>
      </c>
      <c r="M19" s="48">
        <v>-5.8973429464267001E-2</v>
      </c>
      <c r="N19" s="47">
        <v>4463060.1897</v>
      </c>
      <c r="O19" s="47">
        <v>115057070.3152</v>
      </c>
      <c r="P19" s="47">
        <v>11521</v>
      </c>
      <c r="Q19" s="47">
        <v>9811</v>
      </c>
      <c r="R19" s="48">
        <v>17.429415961675701</v>
      </c>
      <c r="S19" s="47">
        <v>43.538213210658803</v>
      </c>
      <c r="T19" s="47">
        <v>45.371589216185903</v>
      </c>
      <c r="U19" s="49">
        <v>-4.2109583061122899</v>
      </c>
    </row>
    <row r="20" spans="1:21" ht="12" thickBot="1">
      <c r="A20" s="71"/>
      <c r="B20" s="60" t="s">
        <v>18</v>
      </c>
      <c r="C20" s="61"/>
      <c r="D20" s="47">
        <v>776819.52679999999</v>
      </c>
      <c r="E20" s="47">
        <v>907070</v>
      </c>
      <c r="F20" s="48">
        <v>85.640526839163499</v>
      </c>
      <c r="G20" s="47">
        <v>777909.022</v>
      </c>
      <c r="H20" s="48">
        <v>-0.14005432115941099</v>
      </c>
      <c r="I20" s="47">
        <v>74340.670199999993</v>
      </c>
      <c r="J20" s="48">
        <v>9.5698766103674107</v>
      </c>
      <c r="K20" s="47">
        <v>52543.1774</v>
      </c>
      <c r="L20" s="48">
        <v>6.7544116232142102</v>
      </c>
      <c r="M20" s="48">
        <v>0.41484915603904798</v>
      </c>
      <c r="N20" s="47">
        <v>10541321.482799999</v>
      </c>
      <c r="O20" s="47">
        <v>162599627.40020001</v>
      </c>
      <c r="P20" s="47">
        <v>35911</v>
      </c>
      <c r="Q20" s="47">
        <v>30795</v>
      </c>
      <c r="R20" s="48">
        <v>16.613086540022699</v>
      </c>
      <c r="S20" s="47">
        <v>21.631798802595299</v>
      </c>
      <c r="T20" s="47">
        <v>20.584658944633901</v>
      </c>
      <c r="U20" s="49">
        <v>4.8407433312286701</v>
      </c>
    </row>
    <row r="21" spans="1:21" ht="12" thickBot="1">
      <c r="A21" s="71"/>
      <c r="B21" s="60" t="s">
        <v>19</v>
      </c>
      <c r="C21" s="61"/>
      <c r="D21" s="47">
        <v>328240.73469999997</v>
      </c>
      <c r="E21" s="47">
        <v>302233</v>
      </c>
      <c r="F21" s="48">
        <v>108.605193575817</v>
      </c>
      <c r="G21" s="47">
        <v>314686.44449999998</v>
      </c>
      <c r="H21" s="48">
        <v>4.30723675483899</v>
      </c>
      <c r="I21" s="47">
        <v>37545.542500000003</v>
      </c>
      <c r="J21" s="48">
        <v>11.438416543368801</v>
      </c>
      <c r="K21" s="47">
        <v>49085.363599999997</v>
      </c>
      <c r="L21" s="48">
        <v>15.598181764070199</v>
      </c>
      <c r="M21" s="48">
        <v>-0.23509698724122299</v>
      </c>
      <c r="N21" s="47">
        <v>1998308.4587000001</v>
      </c>
      <c r="O21" s="47">
        <v>66254313.690499999</v>
      </c>
      <c r="P21" s="47">
        <v>30223</v>
      </c>
      <c r="Q21" s="47">
        <v>27505</v>
      </c>
      <c r="R21" s="48">
        <v>9.8818396655153702</v>
      </c>
      <c r="S21" s="47">
        <v>10.8606271614333</v>
      </c>
      <c r="T21" s="47">
        <v>10.536660127249601</v>
      </c>
      <c r="U21" s="49">
        <v>2.9829495973692901</v>
      </c>
    </row>
    <row r="22" spans="1:21" ht="12" thickBot="1">
      <c r="A22" s="71"/>
      <c r="B22" s="60" t="s">
        <v>20</v>
      </c>
      <c r="C22" s="61"/>
      <c r="D22" s="47">
        <v>1118153.1694</v>
      </c>
      <c r="E22" s="47">
        <v>847399</v>
      </c>
      <c r="F22" s="48">
        <v>131.95120237338</v>
      </c>
      <c r="G22" s="47">
        <v>1034779.3609</v>
      </c>
      <c r="H22" s="48">
        <v>8.0571580426077993</v>
      </c>
      <c r="I22" s="47">
        <v>129744.8885</v>
      </c>
      <c r="J22" s="48">
        <v>11.6034987022056</v>
      </c>
      <c r="K22" s="47">
        <v>174945.8462</v>
      </c>
      <c r="L22" s="48">
        <v>16.906584418908501</v>
      </c>
      <c r="M22" s="48">
        <v>-0.258371139880199</v>
      </c>
      <c r="N22" s="47">
        <v>6899112.4743999997</v>
      </c>
      <c r="O22" s="47">
        <v>180336886.0194</v>
      </c>
      <c r="P22" s="47">
        <v>67144</v>
      </c>
      <c r="Q22" s="47">
        <v>57286</v>
      </c>
      <c r="R22" s="48">
        <v>17.208392975596102</v>
      </c>
      <c r="S22" s="47">
        <v>16.653061619802202</v>
      </c>
      <c r="T22" s="47">
        <v>16.658127463952798</v>
      </c>
      <c r="U22" s="49">
        <v>-3.0419896750749E-2</v>
      </c>
    </row>
    <row r="23" spans="1:21" ht="12" thickBot="1">
      <c r="A23" s="71"/>
      <c r="B23" s="60" t="s">
        <v>21</v>
      </c>
      <c r="C23" s="61"/>
      <c r="D23" s="47">
        <v>2494733.5832000002</v>
      </c>
      <c r="E23" s="47">
        <v>2442167</v>
      </c>
      <c r="F23" s="48">
        <v>102.152456535528</v>
      </c>
      <c r="G23" s="47">
        <v>2339936.6562000001</v>
      </c>
      <c r="H23" s="48">
        <v>6.6154323703525604</v>
      </c>
      <c r="I23" s="47">
        <v>117081.82429999999</v>
      </c>
      <c r="J23" s="48">
        <v>4.6931594254573197</v>
      </c>
      <c r="K23" s="47">
        <v>279251.72450000001</v>
      </c>
      <c r="L23" s="48">
        <v>11.9341574379837</v>
      </c>
      <c r="M23" s="48">
        <v>-0.58073016555355195</v>
      </c>
      <c r="N23" s="47">
        <v>16510895.795</v>
      </c>
      <c r="O23" s="47">
        <v>374505780.7263</v>
      </c>
      <c r="P23" s="47">
        <v>80381</v>
      </c>
      <c r="Q23" s="47">
        <v>64758</v>
      </c>
      <c r="R23" s="48">
        <v>24.1252046079249</v>
      </c>
      <c r="S23" s="47">
        <v>31.036359129645099</v>
      </c>
      <c r="T23" s="47">
        <v>29.427016209580302</v>
      </c>
      <c r="U23" s="49">
        <v>5.1853470097514904</v>
      </c>
    </row>
    <row r="24" spans="1:21" ht="12" thickBot="1">
      <c r="A24" s="71"/>
      <c r="B24" s="60" t="s">
        <v>22</v>
      </c>
      <c r="C24" s="61"/>
      <c r="D24" s="47">
        <v>229093.52830000001</v>
      </c>
      <c r="E24" s="47">
        <v>194088</v>
      </c>
      <c r="F24" s="48">
        <v>118.035905517085</v>
      </c>
      <c r="G24" s="47">
        <v>231683.45430000001</v>
      </c>
      <c r="H24" s="48">
        <v>-1.1178726628645801</v>
      </c>
      <c r="I24" s="47">
        <v>34383.8897</v>
      </c>
      <c r="J24" s="48">
        <v>15.008669147115301</v>
      </c>
      <c r="K24" s="47">
        <v>35022.231699999997</v>
      </c>
      <c r="L24" s="48">
        <v>15.1164146813224</v>
      </c>
      <c r="M24" s="48">
        <v>-1.8226765372008E-2</v>
      </c>
      <c r="N24" s="47">
        <v>1651183.9715</v>
      </c>
      <c r="O24" s="47">
        <v>43590974.612099998</v>
      </c>
      <c r="P24" s="47">
        <v>26896</v>
      </c>
      <c r="Q24" s="47">
        <v>26944</v>
      </c>
      <c r="R24" s="48">
        <v>-0.178147268408546</v>
      </c>
      <c r="S24" s="47">
        <v>8.5177546215050608</v>
      </c>
      <c r="T24" s="47">
        <v>8.8740175289489294</v>
      </c>
      <c r="U24" s="49">
        <v>-4.1825918129222099</v>
      </c>
    </row>
    <row r="25" spans="1:21" ht="12" thickBot="1">
      <c r="A25" s="71"/>
      <c r="B25" s="60" t="s">
        <v>23</v>
      </c>
      <c r="C25" s="61"/>
      <c r="D25" s="47">
        <v>190705.12270000001</v>
      </c>
      <c r="E25" s="47">
        <v>257488</v>
      </c>
      <c r="F25" s="48">
        <v>74.063693337165205</v>
      </c>
      <c r="G25" s="47">
        <v>285809.33039999998</v>
      </c>
      <c r="H25" s="48">
        <v>-33.275403419090097</v>
      </c>
      <c r="I25" s="47">
        <v>17472.987300000001</v>
      </c>
      <c r="J25" s="48">
        <v>9.16230621003659</v>
      </c>
      <c r="K25" s="47">
        <v>31700.465800000002</v>
      </c>
      <c r="L25" s="48">
        <v>11.0914733803946</v>
      </c>
      <c r="M25" s="48">
        <v>-0.44880976165340802</v>
      </c>
      <c r="N25" s="47">
        <v>1421197.5754</v>
      </c>
      <c r="O25" s="47">
        <v>44719732.223899998</v>
      </c>
      <c r="P25" s="47">
        <v>16609</v>
      </c>
      <c r="Q25" s="47">
        <v>15967</v>
      </c>
      <c r="R25" s="48">
        <v>4.02079288532597</v>
      </c>
      <c r="S25" s="47">
        <v>11.4820352038052</v>
      </c>
      <c r="T25" s="47">
        <v>12.995011880754101</v>
      </c>
      <c r="U25" s="49">
        <v>-13.176903311074</v>
      </c>
    </row>
    <row r="26" spans="1:21" ht="12" thickBot="1">
      <c r="A26" s="71"/>
      <c r="B26" s="60" t="s">
        <v>24</v>
      </c>
      <c r="C26" s="61"/>
      <c r="D26" s="47">
        <v>572211.07160000002</v>
      </c>
      <c r="E26" s="47">
        <v>663119</v>
      </c>
      <c r="F26" s="48">
        <v>86.290857538390597</v>
      </c>
      <c r="G26" s="47">
        <v>452687.6165</v>
      </c>
      <c r="H26" s="48">
        <v>26.403075927746301</v>
      </c>
      <c r="I26" s="47">
        <v>111922.4002</v>
      </c>
      <c r="J26" s="48">
        <v>19.5596355531965</v>
      </c>
      <c r="K26" s="47">
        <v>96512.197199999995</v>
      </c>
      <c r="L26" s="48">
        <v>21.319822694995199</v>
      </c>
      <c r="M26" s="48">
        <v>0.159671041040189</v>
      </c>
      <c r="N26" s="47">
        <v>3200536.3084999998</v>
      </c>
      <c r="O26" s="47">
        <v>88486309.2183</v>
      </c>
      <c r="P26" s="47">
        <v>45738</v>
      </c>
      <c r="Q26" s="47">
        <v>35960</v>
      </c>
      <c r="R26" s="48">
        <v>27.191323692992199</v>
      </c>
      <c r="S26" s="47">
        <v>12.510627303336401</v>
      </c>
      <c r="T26" s="47">
        <v>12.693668473303701</v>
      </c>
      <c r="U26" s="49">
        <v>-1.4630854674925899</v>
      </c>
    </row>
    <row r="27" spans="1:21" ht="12" thickBot="1">
      <c r="A27" s="71"/>
      <c r="B27" s="60" t="s">
        <v>25</v>
      </c>
      <c r="C27" s="61"/>
      <c r="D27" s="47">
        <v>259429.17439999999</v>
      </c>
      <c r="E27" s="47">
        <v>220939</v>
      </c>
      <c r="F27" s="48">
        <v>117.421177066973</v>
      </c>
      <c r="G27" s="47">
        <v>264304.71590000001</v>
      </c>
      <c r="H27" s="48">
        <v>-1.8446668586286901</v>
      </c>
      <c r="I27" s="47">
        <v>81513.999200000006</v>
      </c>
      <c r="J27" s="48">
        <v>31.420521376797002</v>
      </c>
      <c r="K27" s="47">
        <v>77531.684899999993</v>
      </c>
      <c r="L27" s="48">
        <v>29.334204134796501</v>
      </c>
      <c r="M27" s="48">
        <v>5.1363701242097E-2</v>
      </c>
      <c r="N27" s="47">
        <v>1621897.8086000001</v>
      </c>
      <c r="O27" s="47">
        <v>36997527.033600003</v>
      </c>
      <c r="P27" s="47">
        <v>36341</v>
      </c>
      <c r="Q27" s="47">
        <v>35324</v>
      </c>
      <c r="R27" s="48">
        <v>2.8790623938398801</v>
      </c>
      <c r="S27" s="47">
        <v>7.13874616548802</v>
      </c>
      <c r="T27" s="47">
        <v>7.2554603329181298</v>
      </c>
      <c r="U27" s="49">
        <v>-1.6349393118130799</v>
      </c>
    </row>
    <row r="28" spans="1:21" ht="12" thickBot="1">
      <c r="A28" s="71"/>
      <c r="B28" s="60" t="s">
        <v>26</v>
      </c>
      <c r="C28" s="61"/>
      <c r="D28" s="47">
        <v>776102.24930000002</v>
      </c>
      <c r="E28" s="47">
        <v>781511</v>
      </c>
      <c r="F28" s="48">
        <v>99.307911123451902</v>
      </c>
      <c r="G28" s="47">
        <v>812118.78269999998</v>
      </c>
      <c r="H28" s="48">
        <v>-4.4348849167431101</v>
      </c>
      <c r="I28" s="47">
        <v>54613.796799999996</v>
      </c>
      <c r="J28" s="48">
        <v>7.0369331939520201</v>
      </c>
      <c r="K28" s="47">
        <v>68213.9663</v>
      </c>
      <c r="L28" s="48">
        <v>8.3995060517149103</v>
      </c>
      <c r="M28" s="48">
        <v>-0.199375146142177</v>
      </c>
      <c r="N28" s="47">
        <v>5382765.3003000002</v>
      </c>
      <c r="O28" s="47">
        <v>125794934.46600001</v>
      </c>
      <c r="P28" s="47">
        <v>49329</v>
      </c>
      <c r="Q28" s="47">
        <v>47707</v>
      </c>
      <c r="R28" s="48">
        <v>3.3999203471188699</v>
      </c>
      <c r="S28" s="47">
        <v>15.733184319568601</v>
      </c>
      <c r="T28" s="47">
        <v>15.896706045234501</v>
      </c>
      <c r="U28" s="49">
        <v>-1.03934284595176</v>
      </c>
    </row>
    <row r="29" spans="1:21" ht="12" thickBot="1">
      <c r="A29" s="71"/>
      <c r="B29" s="60" t="s">
        <v>27</v>
      </c>
      <c r="C29" s="61"/>
      <c r="D29" s="47">
        <v>773687.64930000005</v>
      </c>
      <c r="E29" s="47">
        <v>717614</v>
      </c>
      <c r="F29" s="48">
        <v>107.813901247746</v>
      </c>
      <c r="G29" s="47">
        <v>744734.5527</v>
      </c>
      <c r="H29" s="48">
        <v>3.88770690107394</v>
      </c>
      <c r="I29" s="47">
        <v>102961.599</v>
      </c>
      <c r="J29" s="48">
        <v>13.307902626228501</v>
      </c>
      <c r="K29" s="47">
        <v>114829.0049</v>
      </c>
      <c r="L29" s="48">
        <v>15.4187830393652</v>
      </c>
      <c r="M29" s="48">
        <v>-0.103348504241893</v>
      </c>
      <c r="N29" s="47">
        <v>4477504.2900999999</v>
      </c>
      <c r="O29" s="47">
        <v>90534088.893099993</v>
      </c>
      <c r="P29" s="47">
        <v>121890</v>
      </c>
      <c r="Q29" s="47">
        <v>112793</v>
      </c>
      <c r="R29" s="48">
        <v>8.0652168131001094</v>
      </c>
      <c r="S29" s="47">
        <v>6.3474251316760997</v>
      </c>
      <c r="T29" s="47">
        <v>7.0585969971540798</v>
      </c>
      <c r="U29" s="49">
        <v>-11.204100099250599</v>
      </c>
    </row>
    <row r="30" spans="1:21" ht="12" thickBot="1">
      <c r="A30" s="71"/>
      <c r="B30" s="60" t="s">
        <v>28</v>
      </c>
      <c r="C30" s="61"/>
      <c r="D30" s="47">
        <v>1232548.7365999999</v>
      </c>
      <c r="E30" s="47">
        <v>1154048</v>
      </c>
      <c r="F30" s="48">
        <v>106.802207239214</v>
      </c>
      <c r="G30" s="47">
        <v>1231803.8836000001</v>
      </c>
      <c r="H30" s="48">
        <v>6.0468473100062002E-2</v>
      </c>
      <c r="I30" s="47">
        <v>149310.84179999999</v>
      </c>
      <c r="J30" s="48">
        <v>12.113990900828499</v>
      </c>
      <c r="K30" s="47">
        <v>192984.24859999999</v>
      </c>
      <c r="L30" s="48">
        <v>15.666799818490199</v>
      </c>
      <c r="M30" s="48">
        <v>-0.22630555144695899</v>
      </c>
      <c r="N30" s="47">
        <v>8459390.7678999994</v>
      </c>
      <c r="O30" s="47">
        <v>156759961.0878</v>
      </c>
      <c r="P30" s="47">
        <v>66854</v>
      </c>
      <c r="Q30" s="47">
        <v>61204</v>
      </c>
      <c r="R30" s="48">
        <v>9.2314227828246498</v>
      </c>
      <c r="S30" s="47">
        <v>18.4364246956054</v>
      </c>
      <c r="T30" s="47">
        <v>18.858948621005201</v>
      </c>
      <c r="U30" s="49">
        <v>-2.29178884938863</v>
      </c>
    </row>
    <row r="31" spans="1:21" ht="12" thickBot="1">
      <c r="A31" s="71"/>
      <c r="B31" s="60" t="s">
        <v>29</v>
      </c>
      <c r="C31" s="61"/>
      <c r="D31" s="47">
        <v>791506.43770000001</v>
      </c>
      <c r="E31" s="47">
        <v>1960269</v>
      </c>
      <c r="F31" s="48">
        <v>40.377439917684796</v>
      </c>
      <c r="G31" s="47">
        <v>921993.12710000004</v>
      </c>
      <c r="H31" s="48">
        <v>-14.152674848068299</v>
      </c>
      <c r="I31" s="47">
        <v>43249.1155</v>
      </c>
      <c r="J31" s="48">
        <v>5.4641520826634702</v>
      </c>
      <c r="K31" s="47">
        <v>20808.982599999999</v>
      </c>
      <c r="L31" s="48">
        <v>2.25695636858506</v>
      </c>
      <c r="M31" s="48">
        <v>1.0783868356927699</v>
      </c>
      <c r="N31" s="47">
        <v>9288498.8833000008</v>
      </c>
      <c r="O31" s="47">
        <v>146238665.90490001</v>
      </c>
      <c r="P31" s="47">
        <v>33297</v>
      </c>
      <c r="Q31" s="47">
        <v>25762</v>
      </c>
      <c r="R31" s="48">
        <v>29.248505550811299</v>
      </c>
      <c r="S31" s="47">
        <v>23.771103633961001</v>
      </c>
      <c r="T31" s="47">
        <v>22.8847507258753</v>
      </c>
      <c r="U31" s="49">
        <v>3.7286990193395702</v>
      </c>
    </row>
    <row r="32" spans="1:21" ht="12" thickBot="1">
      <c r="A32" s="71"/>
      <c r="B32" s="60" t="s">
        <v>30</v>
      </c>
      <c r="C32" s="61"/>
      <c r="D32" s="47">
        <v>136440.57250000001</v>
      </c>
      <c r="E32" s="47">
        <v>122877</v>
      </c>
      <c r="F32" s="48">
        <v>111.038333048496</v>
      </c>
      <c r="G32" s="47">
        <v>146087.144</v>
      </c>
      <c r="H32" s="48">
        <v>-6.6032993977896197</v>
      </c>
      <c r="I32" s="47">
        <v>42245.701200000003</v>
      </c>
      <c r="J32" s="48">
        <v>30.9627117696241</v>
      </c>
      <c r="K32" s="47">
        <v>35794.201000000001</v>
      </c>
      <c r="L32" s="48">
        <v>24.501951383209999</v>
      </c>
      <c r="M32" s="48">
        <v>0.180238698441684</v>
      </c>
      <c r="N32" s="47">
        <v>799175.13930000004</v>
      </c>
      <c r="O32" s="47">
        <v>21087677.953600001</v>
      </c>
      <c r="P32" s="47">
        <v>28845</v>
      </c>
      <c r="Q32" s="47">
        <v>26427</v>
      </c>
      <c r="R32" s="48">
        <v>9.1497332273810805</v>
      </c>
      <c r="S32" s="47">
        <v>4.7301290518287402</v>
      </c>
      <c r="T32" s="47">
        <v>4.7576508646460098</v>
      </c>
      <c r="U32" s="49">
        <v>-0.58184063300823896</v>
      </c>
    </row>
    <row r="33" spans="1:21" ht="12" thickBot="1">
      <c r="A33" s="71"/>
      <c r="B33" s="60" t="s">
        <v>31</v>
      </c>
      <c r="C33" s="61"/>
      <c r="D33" s="47">
        <v>3.8462000000000001</v>
      </c>
      <c r="E33" s="50"/>
      <c r="F33" s="50"/>
      <c r="G33" s="47">
        <v>139.31630000000001</v>
      </c>
      <c r="H33" s="48">
        <v>-97.239231877389798</v>
      </c>
      <c r="I33" s="47">
        <v>0.74890000000000001</v>
      </c>
      <c r="J33" s="48">
        <v>19.471166346003798</v>
      </c>
      <c r="K33" s="47">
        <v>77.1631</v>
      </c>
      <c r="L33" s="48">
        <v>55.386986303828103</v>
      </c>
      <c r="M33" s="48">
        <v>-0.99029458381013702</v>
      </c>
      <c r="N33" s="47">
        <v>39.743699999999997</v>
      </c>
      <c r="O33" s="47">
        <v>4742.5065999999997</v>
      </c>
      <c r="P33" s="47">
        <v>1</v>
      </c>
      <c r="Q33" s="50"/>
      <c r="R33" s="50"/>
      <c r="S33" s="47">
        <v>3.8462000000000001</v>
      </c>
      <c r="T33" s="50"/>
      <c r="U33" s="51"/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-3</v>
      </c>
      <c r="O34" s="47">
        <v>1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102003.23360000001</v>
      </c>
      <c r="E35" s="47">
        <v>95930</v>
      </c>
      <c r="F35" s="48">
        <v>106.330901282185</v>
      </c>
      <c r="G35" s="47">
        <v>40027.267999999996</v>
      </c>
      <c r="H35" s="48">
        <v>154.83436341446</v>
      </c>
      <c r="I35" s="47">
        <v>13186.0697</v>
      </c>
      <c r="J35" s="48">
        <v>12.9271094990071</v>
      </c>
      <c r="K35" s="47">
        <v>5272.8077000000003</v>
      </c>
      <c r="L35" s="48">
        <v>13.173039189184699</v>
      </c>
      <c r="M35" s="48">
        <v>1.5007681770757499</v>
      </c>
      <c r="N35" s="47">
        <v>818813.17150000005</v>
      </c>
      <c r="O35" s="47">
        <v>24085986.215999998</v>
      </c>
      <c r="P35" s="47">
        <v>8113</v>
      </c>
      <c r="Q35" s="47">
        <v>7571</v>
      </c>
      <c r="R35" s="48">
        <v>7.1588957865539502</v>
      </c>
      <c r="S35" s="47">
        <v>12.5728132133613</v>
      </c>
      <c r="T35" s="47">
        <v>12.190506300356599</v>
      </c>
      <c r="U35" s="49">
        <v>3.0407428036739401</v>
      </c>
    </row>
    <row r="36" spans="1:21" ht="12" customHeight="1" thickBot="1">
      <c r="A36" s="71"/>
      <c r="B36" s="60" t="s">
        <v>37</v>
      </c>
      <c r="C36" s="61"/>
      <c r="D36" s="50"/>
      <c r="E36" s="47">
        <v>145176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51613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133350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192651.28229999999</v>
      </c>
      <c r="E39" s="47">
        <v>227526</v>
      </c>
      <c r="F39" s="48">
        <v>84.6722055061839</v>
      </c>
      <c r="G39" s="47">
        <v>324656.41210000002</v>
      </c>
      <c r="H39" s="48">
        <v>-40.6599484501603</v>
      </c>
      <c r="I39" s="47">
        <v>8088.0510999999997</v>
      </c>
      <c r="J39" s="48">
        <v>4.1982856295786997</v>
      </c>
      <c r="K39" s="47">
        <v>18292.472600000001</v>
      </c>
      <c r="L39" s="48">
        <v>5.6344097692934501</v>
      </c>
      <c r="M39" s="48">
        <v>-0.55784812273000195</v>
      </c>
      <c r="N39" s="47">
        <v>2395212.5797999999</v>
      </c>
      <c r="O39" s="47">
        <v>40222197.2227</v>
      </c>
      <c r="P39" s="47">
        <v>308</v>
      </c>
      <c r="Q39" s="47">
        <v>302</v>
      </c>
      <c r="R39" s="48">
        <v>1.98675496688743</v>
      </c>
      <c r="S39" s="47">
        <v>625.49117629870102</v>
      </c>
      <c r="T39" s="47">
        <v>594.12464039735096</v>
      </c>
      <c r="U39" s="49">
        <v>5.0147047776052602</v>
      </c>
    </row>
    <row r="40" spans="1:21" ht="12" thickBot="1">
      <c r="A40" s="71"/>
      <c r="B40" s="60" t="s">
        <v>34</v>
      </c>
      <c r="C40" s="61"/>
      <c r="D40" s="47">
        <v>346714.37109999999</v>
      </c>
      <c r="E40" s="47">
        <v>262407</v>
      </c>
      <c r="F40" s="48">
        <v>132.128476412596</v>
      </c>
      <c r="G40" s="47">
        <v>392780.26380000002</v>
      </c>
      <c r="H40" s="48">
        <v>-11.7281587049028</v>
      </c>
      <c r="I40" s="47">
        <v>22471.572</v>
      </c>
      <c r="J40" s="48">
        <v>6.4812923469845796</v>
      </c>
      <c r="K40" s="47">
        <v>34850.023800000003</v>
      </c>
      <c r="L40" s="48">
        <v>8.8726514572904591</v>
      </c>
      <c r="M40" s="48">
        <v>-0.35519206159049999</v>
      </c>
      <c r="N40" s="47">
        <v>3355785.9759999998</v>
      </c>
      <c r="O40" s="47">
        <v>76000182.038100004</v>
      </c>
      <c r="P40" s="47">
        <v>1785</v>
      </c>
      <c r="Q40" s="47">
        <v>1692</v>
      </c>
      <c r="R40" s="48">
        <v>5.4964539007092297</v>
      </c>
      <c r="S40" s="47">
        <v>194.23774291316499</v>
      </c>
      <c r="T40" s="47">
        <v>245.884201241135</v>
      </c>
      <c r="U40" s="49">
        <v>-26.5893011076937</v>
      </c>
    </row>
    <row r="41" spans="1:21" ht="12" thickBot="1">
      <c r="A41" s="71"/>
      <c r="B41" s="60" t="s">
        <v>40</v>
      </c>
      <c r="C41" s="61"/>
      <c r="D41" s="50"/>
      <c r="E41" s="47">
        <v>59533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78851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18406.917399999998</v>
      </c>
      <c r="E43" s="52">
        <v>0</v>
      </c>
      <c r="F43" s="53"/>
      <c r="G43" s="52">
        <v>34742.826699999998</v>
      </c>
      <c r="H43" s="54">
        <v>-47.019516981328401</v>
      </c>
      <c r="I43" s="52">
        <v>1955.5019</v>
      </c>
      <c r="J43" s="54">
        <v>10.623733770870301</v>
      </c>
      <c r="K43" s="52">
        <v>3819.4366</v>
      </c>
      <c r="L43" s="54">
        <v>10.9934537940173</v>
      </c>
      <c r="M43" s="54">
        <v>-0.48801299647178298</v>
      </c>
      <c r="N43" s="52">
        <v>144253.0667</v>
      </c>
      <c r="O43" s="52">
        <v>5376158.4707000004</v>
      </c>
      <c r="P43" s="52">
        <v>34</v>
      </c>
      <c r="Q43" s="52">
        <v>24</v>
      </c>
      <c r="R43" s="54">
        <v>41.6666666666667</v>
      </c>
      <c r="S43" s="52">
        <v>541.37992352941205</v>
      </c>
      <c r="T43" s="52">
        <v>1954.1784500000001</v>
      </c>
      <c r="U43" s="55">
        <v>-260.96248956927502</v>
      </c>
    </row>
  </sheetData>
  <mergeCells count="41">
    <mergeCell ref="B36:C36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opLeftCell="A19"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47023</v>
      </c>
      <c r="D2" s="32">
        <v>531211.594660684</v>
      </c>
      <c r="E2" s="32">
        <v>394312.78037777799</v>
      </c>
      <c r="F2" s="32">
        <v>136898.81428290601</v>
      </c>
      <c r="G2" s="32">
        <v>394312.78037777799</v>
      </c>
      <c r="H2" s="32">
        <v>0.25771051622160301</v>
      </c>
    </row>
    <row r="3" spans="1:8" ht="14.25">
      <c r="A3" s="32">
        <v>2</v>
      </c>
      <c r="B3" s="33">
        <v>13</v>
      </c>
      <c r="C3" s="32">
        <v>8483.2960000000003</v>
      </c>
      <c r="D3" s="32">
        <v>75572.281454662996</v>
      </c>
      <c r="E3" s="32">
        <v>58476.080604084404</v>
      </c>
      <c r="F3" s="32">
        <v>17096.2008505786</v>
      </c>
      <c r="G3" s="32">
        <v>58476.080604084404</v>
      </c>
      <c r="H3" s="32">
        <v>0.22622316703293999</v>
      </c>
    </row>
    <row r="4" spans="1:8" ht="14.25">
      <c r="A4" s="32">
        <v>3</v>
      </c>
      <c r="B4" s="33">
        <v>14</v>
      </c>
      <c r="C4" s="32">
        <v>100470</v>
      </c>
      <c r="D4" s="32">
        <v>110236.378667521</v>
      </c>
      <c r="E4" s="32">
        <v>81651.6535735043</v>
      </c>
      <c r="F4" s="32">
        <v>28584.7250940171</v>
      </c>
      <c r="G4" s="32">
        <v>81651.6535735043</v>
      </c>
      <c r="H4" s="32">
        <v>0.25930391980881501</v>
      </c>
    </row>
    <row r="5" spans="1:8" ht="14.25">
      <c r="A5" s="32">
        <v>4</v>
      </c>
      <c r="B5" s="33">
        <v>15</v>
      </c>
      <c r="C5" s="32">
        <v>3432</v>
      </c>
      <c r="D5" s="32">
        <v>48857.292179487202</v>
      </c>
      <c r="E5" s="32">
        <v>38253.395464957299</v>
      </c>
      <c r="F5" s="32">
        <v>10603.896714529899</v>
      </c>
      <c r="G5" s="32">
        <v>38253.395464957299</v>
      </c>
      <c r="H5" s="32">
        <v>0.21703815830755299</v>
      </c>
    </row>
    <row r="6" spans="1:8" ht="14.25">
      <c r="A6" s="32">
        <v>5</v>
      </c>
      <c r="B6" s="33">
        <v>16</v>
      </c>
      <c r="C6" s="32">
        <v>1746</v>
      </c>
      <c r="D6" s="32">
        <v>107018.379352991</v>
      </c>
      <c r="E6" s="32">
        <v>86096.945470085499</v>
      </c>
      <c r="F6" s="32">
        <v>20921.433882906</v>
      </c>
      <c r="G6" s="32">
        <v>86096.945470085499</v>
      </c>
      <c r="H6" s="32">
        <v>0.19549383955720701</v>
      </c>
    </row>
    <row r="7" spans="1:8" ht="14.25">
      <c r="A7" s="32">
        <v>6</v>
      </c>
      <c r="B7" s="33">
        <v>17</v>
      </c>
      <c r="C7" s="32">
        <v>16859</v>
      </c>
      <c r="D7" s="32">
        <v>227936.43431111099</v>
      </c>
      <c r="E7" s="32">
        <v>181095.17027606801</v>
      </c>
      <c r="F7" s="32">
        <v>46841.264035042703</v>
      </c>
      <c r="G7" s="32">
        <v>181095.17027606801</v>
      </c>
      <c r="H7" s="32">
        <v>0.20550143366333901</v>
      </c>
    </row>
    <row r="8" spans="1:8" ht="14.25">
      <c r="A8" s="32">
        <v>7</v>
      </c>
      <c r="B8" s="33">
        <v>18</v>
      </c>
      <c r="C8" s="32">
        <v>27047</v>
      </c>
      <c r="D8" s="32">
        <v>99968.902147863206</v>
      </c>
      <c r="E8" s="32">
        <v>78004.015759829097</v>
      </c>
      <c r="F8" s="32">
        <v>21964.8863880342</v>
      </c>
      <c r="G8" s="32">
        <v>78004.015759829097</v>
      </c>
      <c r="H8" s="32">
        <v>0.21971719120758301</v>
      </c>
    </row>
    <row r="9" spans="1:8" ht="14.25">
      <c r="A9" s="32">
        <v>8</v>
      </c>
      <c r="B9" s="33">
        <v>19</v>
      </c>
      <c r="C9" s="32">
        <v>18648</v>
      </c>
      <c r="D9" s="32">
        <v>98812.292323076894</v>
      </c>
      <c r="E9" s="32">
        <v>80998.372448717899</v>
      </c>
      <c r="F9" s="32">
        <v>17813.919874358999</v>
      </c>
      <c r="G9" s="32">
        <v>80998.372448717899</v>
      </c>
      <c r="H9" s="32">
        <v>0.180280402929167</v>
      </c>
    </row>
    <row r="10" spans="1:8" ht="14.25">
      <c r="A10" s="32">
        <v>9</v>
      </c>
      <c r="B10" s="33">
        <v>21</v>
      </c>
      <c r="C10" s="32">
        <v>182946</v>
      </c>
      <c r="D10" s="32">
        <v>736456.1875</v>
      </c>
      <c r="E10" s="32">
        <v>725147.62549999997</v>
      </c>
      <c r="F10" s="32">
        <v>11308.562</v>
      </c>
      <c r="G10" s="32">
        <v>725147.62549999997</v>
      </c>
      <c r="H10" s="32">
        <v>1.53553764527235E-2</v>
      </c>
    </row>
    <row r="11" spans="1:8" ht="14.25">
      <c r="A11" s="32">
        <v>10</v>
      </c>
      <c r="B11" s="33">
        <v>22</v>
      </c>
      <c r="C11" s="32">
        <v>28660</v>
      </c>
      <c r="D11" s="32">
        <v>412408.289653846</v>
      </c>
      <c r="E11" s="32">
        <v>358378.06043076899</v>
      </c>
      <c r="F11" s="32">
        <v>54030.229223076902</v>
      </c>
      <c r="G11" s="32">
        <v>358378.06043076899</v>
      </c>
      <c r="H11" s="32">
        <v>0.131011501413871</v>
      </c>
    </row>
    <row r="12" spans="1:8" ht="14.25">
      <c r="A12" s="32">
        <v>11</v>
      </c>
      <c r="B12" s="33">
        <v>23</v>
      </c>
      <c r="C12" s="32">
        <v>189744.253</v>
      </c>
      <c r="D12" s="32">
        <v>1549066.5226213699</v>
      </c>
      <c r="E12" s="32">
        <v>1316963.8418068399</v>
      </c>
      <c r="F12" s="32">
        <v>232102.68081453</v>
      </c>
      <c r="G12" s="32">
        <v>1316963.8418068399</v>
      </c>
      <c r="H12" s="32">
        <v>0.149833901530426</v>
      </c>
    </row>
    <row r="13" spans="1:8" ht="14.25">
      <c r="A13" s="32">
        <v>12</v>
      </c>
      <c r="B13" s="33">
        <v>24</v>
      </c>
      <c r="C13" s="32">
        <v>17114.276000000002</v>
      </c>
      <c r="D13" s="32">
        <v>501603.81557435897</v>
      </c>
      <c r="E13" s="32">
        <v>432549.42317179497</v>
      </c>
      <c r="F13" s="32">
        <v>69054.392402564103</v>
      </c>
      <c r="G13" s="32">
        <v>432549.42317179497</v>
      </c>
      <c r="H13" s="32">
        <v>0.137667199208789</v>
      </c>
    </row>
    <row r="14" spans="1:8" ht="14.25">
      <c r="A14" s="32">
        <v>13</v>
      </c>
      <c r="B14" s="33">
        <v>25</v>
      </c>
      <c r="C14" s="32">
        <v>72769</v>
      </c>
      <c r="D14" s="32">
        <v>776819.55020000006</v>
      </c>
      <c r="E14" s="32">
        <v>702478.85660000006</v>
      </c>
      <c r="F14" s="32">
        <v>74340.693599999999</v>
      </c>
      <c r="G14" s="32">
        <v>702478.85660000006</v>
      </c>
      <c r="H14" s="32">
        <v>9.5698793343782701E-2</v>
      </c>
    </row>
    <row r="15" spans="1:8" ht="14.25">
      <c r="A15" s="32">
        <v>14</v>
      </c>
      <c r="B15" s="33">
        <v>26</v>
      </c>
      <c r="C15" s="32">
        <v>63982</v>
      </c>
      <c r="D15" s="32">
        <v>328240.652117397</v>
      </c>
      <c r="E15" s="32">
        <v>290695.192013047</v>
      </c>
      <c r="F15" s="32">
        <v>37545.460104349098</v>
      </c>
      <c r="G15" s="32">
        <v>290695.192013047</v>
      </c>
      <c r="H15" s="32">
        <v>0.114383943189708</v>
      </c>
    </row>
    <row r="16" spans="1:8" ht="14.25">
      <c r="A16" s="32">
        <v>15</v>
      </c>
      <c r="B16" s="33">
        <v>27</v>
      </c>
      <c r="C16" s="32">
        <v>165645.478</v>
      </c>
      <c r="D16" s="32">
        <v>1118153.2789</v>
      </c>
      <c r="E16" s="32">
        <v>988408.28200000001</v>
      </c>
      <c r="F16" s="32">
        <v>129744.9969</v>
      </c>
      <c r="G16" s="32">
        <v>988408.28200000001</v>
      </c>
      <c r="H16" s="32">
        <v>0.116035072604392</v>
      </c>
    </row>
    <row r="17" spans="1:8" ht="14.25">
      <c r="A17" s="32">
        <v>16</v>
      </c>
      <c r="B17" s="33">
        <v>29</v>
      </c>
      <c r="C17" s="32">
        <v>233237</v>
      </c>
      <c r="D17" s="32">
        <v>2494734.5649581202</v>
      </c>
      <c r="E17" s="32">
        <v>2377651.7919000001</v>
      </c>
      <c r="F17" s="32">
        <v>117082.77305812</v>
      </c>
      <c r="G17" s="32">
        <v>2377651.7919000001</v>
      </c>
      <c r="H17" s="32">
        <v>4.6931956089719402E-2</v>
      </c>
    </row>
    <row r="18" spans="1:8" ht="14.25">
      <c r="A18" s="32">
        <v>17</v>
      </c>
      <c r="B18" s="33">
        <v>31</v>
      </c>
      <c r="C18" s="32">
        <v>35541.031999999999</v>
      </c>
      <c r="D18" s="32">
        <v>229093.51491968799</v>
      </c>
      <c r="E18" s="32">
        <v>194709.64091426099</v>
      </c>
      <c r="F18" s="32">
        <v>34383.8740054277</v>
      </c>
      <c r="G18" s="32">
        <v>194709.64091426099</v>
      </c>
      <c r="H18" s="32">
        <v>0.150086631729761</v>
      </c>
    </row>
    <row r="19" spans="1:8" ht="14.25">
      <c r="A19" s="32">
        <v>18</v>
      </c>
      <c r="B19" s="33">
        <v>32</v>
      </c>
      <c r="C19" s="32">
        <v>12899.789000000001</v>
      </c>
      <c r="D19" s="32">
        <v>190705.122448521</v>
      </c>
      <c r="E19" s="32">
        <v>173232.14047328901</v>
      </c>
      <c r="F19" s="32">
        <v>17472.9819752326</v>
      </c>
      <c r="G19" s="32">
        <v>173232.14047328901</v>
      </c>
      <c r="H19" s="32">
        <v>9.1623034299717201E-2</v>
      </c>
    </row>
    <row r="20" spans="1:8" ht="14.25">
      <c r="A20" s="32">
        <v>19</v>
      </c>
      <c r="B20" s="33">
        <v>33</v>
      </c>
      <c r="C20" s="32">
        <v>57264.250999999997</v>
      </c>
      <c r="D20" s="32">
        <v>572211.06308217195</v>
      </c>
      <c r="E20" s="32">
        <v>460288.67968132498</v>
      </c>
      <c r="F20" s="32">
        <v>111922.383400847</v>
      </c>
      <c r="G20" s="32">
        <v>460288.67968132498</v>
      </c>
      <c r="H20" s="32">
        <v>0.19559632908526001</v>
      </c>
    </row>
    <row r="21" spans="1:8" ht="14.25">
      <c r="A21" s="32">
        <v>20</v>
      </c>
      <c r="B21" s="33">
        <v>34</v>
      </c>
      <c r="C21" s="32">
        <v>49458.625</v>
      </c>
      <c r="D21" s="32">
        <v>259429.17660298801</v>
      </c>
      <c r="E21" s="32">
        <v>177915.17927509701</v>
      </c>
      <c r="F21" s="32">
        <v>81513.997327890596</v>
      </c>
      <c r="G21" s="32">
        <v>177915.17927509701</v>
      </c>
      <c r="H21" s="32">
        <v>0.31420520388357798</v>
      </c>
    </row>
    <row r="22" spans="1:8" ht="14.25">
      <c r="A22" s="32">
        <v>21</v>
      </c>
      <c r="B22" s="33">
        <v>35</v>
      </c>
      <c r="C22" s="32">
        <v>42175.985999999997</v>
      </c>
      <c r="D22" s="32">
        <v>776102.24933539797</v>
      </c>
      <c r="E22" s="32">
        <v>721488.45577433601</v>
      </c>
      <c r="F22" s="32">
        <v>54613.793561061902</v>
      </c>
      <c r="G22" s="32">
        <v>721488.45577433601</v>
      </c>
      <c r="H22" s="32">
        <v>7.0369327762971307E-2</v>
      </c>
    </row>
    <row r="23" spans="1:8" ht="14.25">
      <c r="A23" s="32">
        <v>22</v>
      </c>
      <c r="B23" s="33">
        <v>36</v>
      </c>
      <c r="C23" s="32">
        <v>161568.79500000001</v>
      </c>
      <c r="D23" s="32">
        <v>773687.64901769895</v>
      </c>
      <c r="E23" s="32">
        <v>670725.99108954205</v>
      </c>
      <c r="F23" s="32">
        <v>102961.657928157</v>
      </c>
      <c r="G23" s="32">
        <v>670725.99108954205</v>
      </c>
      <c r="H23" s="32">
        <v>0.13307910247614799</v>
      </c>
    </row>
    <row r="24" spans="1:8" ht="14.25">
      <c r="A24" s="32">
        <v>23</v>
      </c>
      <c r="B24" s="33">
        <v>37</v>
      </c>
      <c r="C24" s="32">
        <v>107341.136</v>
      </c>
      <c r="D24" s="32">
        <v>1232548.72075487</v>
      </c>
      <c r="E24" s="32">
        <v>1083237.90831411</v>
      </c>
      <c r="F24" s="32">
        <v>149310.81244076201</v>
      </c>
      <c r="G24" s="32">
        <v>1083237.90831411</v>
      </c>
      <c r="H24" s="32">
        <v>0.121139886745668</v>
      </c>
    </row>
    <row r="25" spans="1:8" ht="14.25">
      <c r="A25" s="32">
        <v>24</v>
      </c>
      <c r="B25" s="33">
        <v>38</v>
      </c>
      <c r="C25" s="32">
        <v>221384.269</v>
      </c>
      <c r="D25" s="32">
        <v>791506.43406017695</v>
      </c>
      <c r="E25" s="32">
        <v>748257.167714159</v>
      </c>
      <c r="F25" s="32">
        <v>43249.266346017699</v>
      </c>
      <c r="G25" s="32">
        <v>748257.167714159</v>
      </c>
      <c r="H25" s="32">
        <v>5.4641711658820903E-2</v>
      </c>
    </row>
    <row r="26" spans="1:8" ht="14.25">
      <c r="A26" s="32">
        <v>25</v>
      </c>
      <c r="B26" s="33">
        <v>39</v>
      </c>
      <c r="C26" s="32">
        <v>96138.778000000006</v>
      </c>
      <c r="D26" s="32">
        <v>136440.48860043101</v>
      </c>
      <c r="E26" s="32">
        <v>94194.857037250302</v>
      </c>
      <c r="F26" s="32">
        <v>42245.631563180898</v>
      </c>
      <c r="G26" s="32">
        <v>94194.857037250302</v>
      </c>
      <c r="H26" s="32">
        <v>0.309626797708839</v>
      </c>
    </row>
    <row r="27" spans="1:8" ht="14.25">
      <c r="A27" s="32">
        <v>26</v>
      </c>
      <c r="B27" s="33">
        <v>40</v>
      </c>
      <c r="C27" s="32">
        <v>1</v>
      </c>
      <c r="D27" s="32">
        <v>3.8462000000000001</v>
      </c>
      <c r="E27" s="32">
        <v>3.0973000000000002</v>
      </c>
      <c r="F27" s="32">
        <v>0.74890000000000001</v>
      </c>
      <c r="G27" s="32">
        <v>3.0973000000000002</v>
      </c>
      <c r="H27" s="32">
        <v>0.19471166346003799</v>
      </c>
    </row>
    <row r="28" spans="1:8" ht="14.25">
      <c r="A28" s="32">
        <v>27</v>
      </c>
      <c r="B28" s="33">
        <v>42</v>
      </c>
      <c r="C28" s="32">
        <v>7792.7089999999998</v>
      </c>
      <c r="D28" s="32">
        <v>102003.23420000001</v>
      </c>
      <c r="E28" s="32">
        <v>88817.162200000006</v>
      </c>
      <c r="F28" s="32">
        <v>13186.072</v>
      </c>
      <c r="G28" s="32">
        <v>88817.162200000006</v>
      </c>
      <c r="H28" s="32">
        <v>0.129271116777982</v>
      </c>
    </row>
    <row r="29" spans="1:8" ht="14.25">
      <c r="A29" s="32">
        <v>28</v>
      </c>
      <c r="B29" s="33">
        <v>75</v>
      </c>
      <c r="C29" s="32">
        <v>309</v>
      </c>
      <c r="D29" s="32">
        <v>192651.282051282</v>
      </c>
      <c r="E29" s="32">
        <v>184563.23076923101</v>
      </c>
      <c r="F29" s="32">
        <v>8088.0512820512804</v>
      </c>
      <c r="G29" s="32">
        <v>184563.23076923101</v>
      </c>
      <c r="H29" s="32">
        <v>4.19828572949663E-2</v>
      </c>
    </row>
    <row r="30" spans="1:8" ht="14.25">
      <c r="A30" s="32">
        <v>29</v>
      </c>
      <c r="B30" s="33">
        <v>76</v>
      </c>
      <c r="C30" s="32">
        <v>2143</v>
      </c>
      <c r="D30" s="32">
        <v>346714.364720513</v>
      </c>
      <c r="E30" s="32">
        <v>324242.79977435898</v>
      </c>
      <c r="F30" s="32">
        <v>22471.564946153801</v>
      </c>
      <c r="G30" s="32">
        <v>324242.79977435898</v>
      </c>
      <c r="H30" s="32">
        <v>6.4812904317558998E-2</v>
      </c>
    </row>
    <row r="31" spans="1:8" ht="14.25">
      <c r="A31" s="32">
        <v>30</v>
      </c>
      <c r="B31" s="33">
        <v>99</v>
      </c>
      <c r="C31" s="32">
        <v>35</v>
      </c>
      <c r="D31" s="32">
        <v>18406.9170259436</v>
      </c>
      <c r="E31" s="32">
        <v>16451.4155510173</v>
      </c>
      <c r="F31" s="32">
        <v>1955.50147492625</v>
      </c>
      <c r="G31" s="32">
        <v>16451.4155510173</v>
      </c>
      <c r="H31" s="32">
        <v>0.106237316774454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  <row r="34" spans="1:8" ht="14.25">
      <c r="A34" s="32"/>
      <c r="B34" s="33"/>
      <c r="C34" s="32"/>
      <c r="D34" s="32"/>
      <c r="E34" s="32"/>
      <c r="F34" s="32"/>
      <c r="G34" s="32"/>
      <c r="H3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2014-05-06T00:33:48Z</dcterms:modified>
</cp:coreProperties>
</file>