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<sst xmlns="http://schemas.openxmlformats.org/spreadsheetml/2006/main" count="114" uniqueCount="71">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</sst>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35" Type="http://schemas.openxmlformats.org/officeDocument/2006/relationships/hyperlink" Target="cid:c9d21d83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11804818.9629</v>
      </c>
      <c r="F3" s="25">
        <f>RA!I7</f>
        <v>1256331.8382000001</v>
      </c>
      <c r="G3" s="16">
        <f>E3-F3</f>
        <v>10548487.124699999</v>
      </c>
      <c r="H3" s="27">
        <f>RA!J7</f>
        <v>10.6425337156663</v>
      </c>
      <c r="I3" s="20">
        <f>SUM(I4:I39)</f>
        <v>11804821.764620924</v>
      </c>
      <c r="J3" s="21">
        <f>SUM(J4:J39)</f>
        <v>10548487.094941843</v>
      </c>
      <c r="K3" s="22">
        <f>E3-I3</f>
        <v>-2.8017209246754646</v>
      </c>
      <c r="L3" s="22">
        <f>G3-J3</f>
        <v>2.9758155345916748E-2</v>
      </c>
    </row>
    <row r="4" spans="1:12">
      <c r="A4" s="59">
        <f>RA!A8</f>
        <v>41767</v>
      </c>
      <c r="B4" s="12">
        <v>12</v>
      </c>
      <c r="C4" s="56" t="s">
        <v>6</v>
      </c>
      <c r="D4" s="56"/>
      <c r="E4" s="15">
        <f>VLOOKUP(C4,RA!B8:D39,3,0)</f>
        <v>409463.2844</v>
      </c>
      <c r="F4" s="25">
        <f>VLOOKUP(C4,RA!B8:I43,8,0)</f>
        <v>101750.4139</v>
      </c>
      <c r="G4" s="16">
        <f t="shared" ref="G4:G39" si="0">E4-F4</f>
        <v>307712.87050000002</v>
      </c>
      <c r="H4" s="27">
        <f>RA!J8</f>
        <v>24.8497039359947</v>
      </c>
      <c r="I4" s="20">
        <f>VLOOKUP(B4,RMS!B:D,3,FALSE)</f>
        <v>409463.60767265002</v>
      </c>
      <c r="J4" s="21">
        <f>VLOOKUP(B4,RMS!B:E,4,FALSE)</f>
        <v>307712.87420598301</v>
      </c>
      <c r="K4" s="22">
        <f t="shared" ref="K4:K39" si="1">E4-I4</f>
        <v>-0.32327265001367778</v>
      </c>
      <c r="L4" s="22">
        <f t="shared" ref="L4:L39" si="2">G4-J4</f>
        <v>-3.7059829919598997E-3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55305.825700000001</v>
      </c>
      <c r="F5" s="25">
        <f>VLOOKUP(C5,RA!B9:I44,8,0)</f>
        <v>12877.2626</v>
      </c>
      <c r="G5" s="16">
        <f t="shared" si="0"/>
        <v>42428.563099999999</v>
      </c>
      <c r="H5" s="27">
        <f>RA!J9</f>
        <v>23.283736273735801</v>
      </c>
      <c r="I5" s="20">
        <f>VLOOKUP(B5,RMS!B:D,3,FALSE)</f>
        <v>55305.834304122203</v>
      </c>
      <c r="J5" s="21">
        <f>VLOOKUP(B5,RMS!B:E,4,FALSE)</f>
        <v>42428.5675687845</v>
      </c>
      <c r="K5" s="22">
        <f t="shared" si="1"/>
        <v>-8.6041222020867281E-3</v>
      </c>
      <c r="L5" s="22">
        <f t="shared" si="2"/>
        <v>-4.4687845002044924E-3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87813.146599999993</v>
      </c>
      <c r="F6" s="25">
        <f>VLOOKUP(C6,RA!B10:I45,8,0)</f>
        <v>22539.253799999999</v>
      </c>
      <c r="G6" s="16">
        <f t="shared" si="0"/>
        <v>65273.892799999994</v>
      </c>
      <c r="H6" s="27">
        <f>RA!J10</f>
        <v>25.667288638077299</v>
      </c>
      <c r="I6" s="20">
        <f>VLOOKUP(B6,RMS!B:D,3,FALSE)</f>
        <v>87814.845589743607</v>
      </c>
      <c r="J6" s="21">
        <f>VLOOKUP(B6,RMS!B:E,4,FALSE)</f>
        <v>65273.892947008499</v>
      </c>
      <c r="K6" s="22">
        <f t="shared" si="1"/>
        <v>-1.6989897436142201</v>
      </c>
      <c r="L6" s="22">
        <f t="shared" si="2"/>
        <v>-1.4700850442750379E-4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44581.194600000003</v>
      </c>
      <c r="F7" s="25">
        <f>VLOOKUP(C7,RA!B11:I46,8,0)</f>
        <v>8498.7430999999997</v>
      </c>
      <c r="G7" s="16">
        <f t="shared" si="0"/>
        <v>36082.451500000003</v>
      </c>
      <c r="H7" s="27">
        <f>RA!J11</f>
        <v>19.063515852937702</v>
      </c>
      <c r="I7" s="20">
        <f>VLOOKUP(B7,RMS!B:D,3,FALSE)</f>
        <v>44581.209502564103</v>
      </c>
      <c r="J7" s="21">
        <f>VLOOKUP(B7,RMS!B:E,4,FALSE)</f>
        <v>36082.451617948696</v>
      </c>
      <c r="K7" s="22">
        <f t="shared" si="1"/>
        <v>-1.4902564100339077E-2</v>
      </c>
      <c r="L7" s="22">
        <f t="shared" si="2"/>
        <v>-1.179486935143359E-4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100200.7697</v>
      </c>
      <c r="F8" s="25">
        <f>VLOOKUP(C8,RA!B12:I47,8,0)</f>
        <v>21715.2965</v>
      </c>
      <c r="G8" s="16">
        <f t="shared" si="0"/>
        <v>78485.473200000008</v>
      </c>
      <c r="H8" s="27">
        <f>RA!J12</f>
        <v>21.671786120022201</v>
      </c>
      <c r="I8" s="20">
        <f>VLOOKUP(B8,RMS!B:D,3,FALSE)</f>
        <v>100200.769333333</v>
      </c>
      <c r="J8" s="21">
        <f>VLOOKUP(B8,RMS!B:E,4,FALSE)</f>
        <v>78485.474499145304</v>
      </c>
      <c r="K8" s="22">
        <f t="shared" si="1"/>
        <v>3.6666700907517225E-4</v>
      </c>
      <c r="L8" s="22">
        <f t="shared" si="2"/>
        <v>-1.2991452967980877E-3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190345.6637</v>
      </c>
      <c r="F9" s="25">
        <f>VLOOKUP(C9,RA!B13:I48,8,0)</f>
        <v>42910.036800000002</v>
      </c>
      <c r="G9" s="16">
        <f t="shared" si="0"/>
        <v>147435.6269</v>
      </c>
      <c r="H9" s="27">
        <f>RA!J13</f>
        <v>22.5432174108414</v>
      </c>
      <c r="I9" s="20">
        <f>VLOOKUP(B9,RMS!B:D,3,FALSE)</f>
        <v>190345.76178547001</v>
      </c>
      <c r="J9" s="21">
        <f>VLOOKUP(B9,RMS!B:E,4,FALSE)</f>
        <v>147435.62662905999</v>
      </c>
      <c r="K9" s="22">
        <f t="shared" si="1"/>
        <v>-9.8085470002843067E-2</v>
      </c>
      <c r="L9" s="22">
        <f t="shared" si="2"/>
        <v>2.7094001416116953E-4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116091.58689999999</v>
      </c>
      <c r="F10" s="25">
        <f>VLOOKUP(C10,RA!B14:I49,8,0)</f>
        <v>27071.2343</v>
      </c>
      <c r="G10" s="16">
        <f t="shared" si="0"/>
        <v>89020.352599999998</v>
      </c>
      <c r="H10" s="27">
        <f>RA!J14</f>
        <v>23.318859723503401</v>
      </c>
      <c r="I10" s="20">
        <f>VLOOKUP(B10,RMS!B:D,3,FALSE)</f>
        <v>116091.579046154</v>
      </c>
      <c r="J10" s="21">
        <f>VLOOKUP(B10,RMS!B:E,4,FALSE)</f>
        <v>89020.352109401705</v>
      </c>
      <c r="K10" s="22">
        <f t="shared" si="1"/>
        <v>7.853845992940478E-3</v>
      </c>
      <c r="L10" s="22">
        <f t="shared" si="2"/>
        <v>4.9059829325415194E-4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90540.896999999997</v>
      </c>
      <c r="F11" s="25">
        <f>VLOOKUP(C11,RA!B15:I50,8,0)</f>
        <v>20301.683499999999</v>
      </c>
      <c r="G11" s="16">
        <f t="shared" si="0"/>
        <v>70239.213499999998</v>
      </c>
      <c r="H11" s="27">
        <f>RA!J15</f>
        <v>22.422666632074598</v>
      </c>
      <c r="I11" s="20">
        <f>VLOOKUP(B11,RMS!B:D,3,FALSE)</f>
        <v>90540.954654700894</v>
      </c>
      <c r="J11" s="21">
        <f>VLOOKUP(B11,RMS!B:E,4,FALSE)</f>
        <v>70239.215488034199</v>
      </c>
      <c r="K11" s="22">
        <f t="shared" si="1"/>
        <v>-5.7654700896819122E-2</v>
      </c>
      <c r="L11" s="22">
        <f t="shared" si="2"/>
        <v>-1.9880342006217688E-3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579997.18559999997</v>
      </c>
      <c r="F12" s="25">
        <f>VLOOKUP(C12,RA!B16:I51,8,0)</f>
        <v>21346.552299999999</v>
      </c>
      <c r="G12" s="16">
        <f t="shared" si="0"/>
        <v>558650.63329999999</v>
      </c>
      <c r="H12" s="27">
        <f>RA!J16</f>
        <v>3.6804579108288702</v>
      </c>
      <c r="I12" s="20">
        <f>VLOOKUP(B12,RMS!B:D,3,FALSE)</f>
        <v>579997.06799999997</v>
      </c>
      <c r="J12" s="21">
        <f>VLOOKUP(B12,RMS!B:E,4,FALSE)</f>
        <v>558650.63329999999</v>
      </c>
      <c r="K12" s="22">
        <f t="shared" si="1"/>
        <v>0.11759999999776483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429742.33390000003</v>
      </c>
      <c r="F13" s="25">
        <f>VLOOKUP(C13,RA!B17:I52,8,0)</f>
        <v>26800.205399999999</v>
      </c>
      <c r="G13" s="16">
        <f t="shared" si="0"/>
        <v>402942.12850000005</v>
      </c>
      <c r="H13" s="27">
        <f>RA!J17</f>
        <v>6.2363428701060499</v>
      </c>
      <c r="I13" s="20">
        <f>VLOOKUP(B13,RMS!B:D,3,FALSE)</f>
        <v>429742.38592564099</v>
      </c>
      <c r="J13" s="21">
        <f>VLOOKUP(B13,RMS!B:E,4,FALSE)</f>
        <v>402942.12828717899</v>
      </c>
      <c r="K13" s="22">
        <f t="shared" si="1"/>
        <v>-5.2025640965439379E-2</v>
      </c>
      <c r="L13" s="22">
        <f t="shared" si="2"/>
        <v>2.1282106172293425E-4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1126862.2080000001</v>
      </c>
      <c r="F14" s="25">
        <f>VLOOKUP(C14,RA!B18:I53,8,0)</f>
        <v>140675.103</v>
      </c>
      <c r="G14" s="16">
        <f t="shared" si="0"/>
        <v>986187.1050000001</v>
      </c>
      <c r="H14" s="27">
        <f>RA!J18</f>
        <v>12.4837892336168</v>
      </c>
      <c r="I14" s="20">
        <f>VLOOKUP(B14,RMS!B:D,3,FALSE)</f>
        <v>1126862.4623187999</v>
      </c>
      <c r="J14" s="21">
        <f>VLOOKUP(B14,RMS!B:E,4,FALSE)</f>
        <v>986187.105393162</v>
      </c>
      <c r="K14" s="22">
        <f t="shared" si="1"/>
        <v>-0.25431879982352257</v>
      </c>
      <c r="L14" s="22">
        <f t="shared" si="2"/>
        <v>-3.931618994101882E-4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389879.21539999999</v>
      </c>
      <c r="F15" s="25">
        <f>VLOOKUP(C15,RA!B19:I54,8,0)</f>
        <v>47034.472000000002</v>
      </c>
      <c r="G15" s="16">
        <f t="shared" si="0"/>
        <v>342844.74339999998</v>
      </c>
      <c r="H15" s="27">
        <f>RA!J19</f>
        <v>12.063857251724601</v>
      </c>
      <c r="I15" s="20">
        <f>VLOOKUP(B15,RMS!B:D,3,FALSE)</f>
        <v>389879.24869658099</v>
      </c>
      <c r="J15" s="21">
        <f>VLOOKUP(B15,RMS!B:E,4,FALSE)</f>
        <v>342844.74318376102</v>
      </c>
      <c r="K15" s="22">
        <f t="shared" si="1"/>
        <v>-3.3296581008471549E-2</v>
      </c>
      <c r="L15" s="22">
        <f t="shared" si="2"/>
        <v>2.1623895736411214E-4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661761.51820000005</v>
      </c>
      <c r="F16" s="25">
        <f>VLOOKUP(C16,RA!B20:I55,8,0)</f>
        <v>51420.9202</v>
      </c>
      <c r="G16" s="16">
        <f t="shared" si="0"/>
        <v>610340.598</v>
      </c>
      <c r="H16" s="27">
        <f>RA!J20</f>
        <v>7.7703098149112098</v>
      </c>
      <c r="I16" s="20">
        <f>VLOOKUP(B16,RMS!B:D,3,FALSE)</f>
        <v>661761.50769999996</v>
      </c>
      <c r="J16" s="21">
        <f>VLOOKUP(B16,RMS!B:E,4,FALSE)</f>
        <v>610340.598</v>
      </c>
      <c r="K16" s="22">
        <f t="shared" si="1"/>
        <v>1.0500000091269612E-2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239109.63</v>
      </c>
      <c r="F17" s="25">
        <f>VLOOKUP(C17,RA!B21:I56,8,0)</f>
        <v>29996.371500000001</v>
      </c>
      <c r="G17" s="16">
        <f t="shared" si="0"/>
        <v>209113.2585</v>
      </c>
      <c r="H17" s="27">
        <f>RA!J21</f>
        <v>12.5450286130257</v>
      </c>
      <c r="I17" s="20">
        <f>VLOOKUP(B17,RMS!B:D,3,FALSE)</f>
        <v>239109.46020195101</v>
      </c>
      <c r="J17" s="21">
        <f>VLOOKUP(B17,RMS!B:E,4,FALSE)</f>
        <v>209113.258451464</v>
      </c>
      <c r="K17" s="22">
        <f t="shared" si="1"/>
        <v>0.1697980489989277</v>
      </c>
      <c r="L17" s="22">
        <f t="shared" si="2"/>
        <v>4.853599239140749E-5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858171.79480000003</v>
      </c>
      <c r="F18" s="25">
        <f>VLOOKUP(C18,RA!B22:I57,8,0)</f>
        <v>110812.4808</v>
      </c>
      <c r="G18" s="16">
        <f t="shared" si="0"/>
        <v>747359.31400000001</v>
      </c>
      <c r="H18" s="27">
        <f>RA!J22</f>
        <v>12.9126220963514</v>
      </c>
      <c r="I18" s="20">
        <f>VLOOKUP(B18,RMS!B:D,3,FALSE)</f>
        <v>858171.91593333299</v>
      </c>
      <c r="J18" s="21">
        <f>VLOOKUP(B18,RMS!B:E,4,FALSE)</f>
        <v>747359.31290000002</v>
      </c>
      <c r="K18" s="22">
        <f t="shared" si="1"/>
        <v>-0.12113333295565099</v>
      </c>
      <c r="L18" s="22">
        <f t="shared" si="2"/>
        <v>1.0999999940395355E-3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1893459.2042</v>
      </c>
      <c r="F19" s="25">
        <f>VLOOKUP(C19,RA!B23:I58,8,0)</f>
        <v>58052.475299999998</v>
      </c>
      <c r="G19" s="16">
        <f t="shared" si="0"/>
        <v>1835406.7289</v>
      </c>
      <c r="H19" s="27">
        <f>RA!J23</f>
        <v>3.0659480368645</v>
      </c>
      <c r="I19" s="20">
        <f>VLOOKUP(B19,RMS!B:D,3,FALSE)</f>
        <v>1893459.8269777801</v>
      </c>
      <c r="J19" s="21">
        <f>VLOOKUP(B19,RMS!B:E,4,FALSE)</f>
        <v>1835406.7568290599</v>
      </c>
      <c r="K19" s="22">
        <f t="shared" si="1"/>
        <v>-0.62277778005227447</v>
      </c>
      <c r="L19" s="22">
        <f t="shared" si="2"/>
        <v>-2.7929059928283095E-2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191280.4474</v>
      </c>
      <c r="F20" s="25">
        <f>VLOOKUP(C20,RA!B24:I59,8,0)</f>
        <v>26040.596099999999</v>
      </c>
      <c r="G20" s="16">
        <f t="shared" si="0"/>
        <v>165239.85130000001</v>
      </c>
      <c r="H20" s="27">
        <f>RA!J24</f>
        <v>13.6138306104778</v>
      </c>
      <c r="I20" s="20">
        <f>VLOOKUP(B20,RMS!B:D,3,FALSE)</f>
        <v>191280.446330807</v>
      </c>
      <c r="J20" s="21">
        <f>VLOOKUP(B20,RMS!B:E,4,FALSE)</f>
        <v>165239.851209588</v>
      </c>
      <c r="K20" s="22">
        <f t="shared" si="1"/>
        <v>1.0691930074244738E-3</v>
      </c>
      <c r="L20" s="22">
        <f t="shared" si="2"/>
        <v>9.0412009740248322E-5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167433.29430000001</v>
      </c>
      <c r="F21" s="25">
        <f>VLOOKUP(C21,RA!B25:I60,8,0)</f>
        <v>13082.810600000001</v>
      </c>
      <c r="G21" s="16">
        <f t="shared" si="0"/>
        <v>154350.48370000001</v>
      </c>
      <c r="H21" s="27">
        <f>RA!J25</f>
        <v>7.81374496314859</v>
      </c>
      <c r="I21" s="20">
        <f>VLOOKUP(B21,RMS!B:D,3,FALSE)</f>
        <v>167433.294476371</v>
      </c>
      <c r="J21" s="21">
        <f>VLOOKUP(B21,RMS!B:E,4,FALSE)</f>
        <v>154350.47734444001</v>
      </c>
      <c r="K21" s="22">
        <f t="shared" si="1"/>
        <v>-1.763709879014641E-4</v>
      </c>
      <c r="L21" s="22">
        <f t="shared" si="2"/>
        <v>6.3555600063409656E-3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399997.82390000002</v>
      </c>
      <c r="F22" s="25">
        <f>VLOOKUP(C22,RA!B26:I61,8,0)</f>
        <v>89483.193700000003</v>
      </c>
      <c r="G22" s="16">
        <f t="shared" si="0"/>
        <v>310514.63020000001</v>
      </c>
      <c r="H22" s="27">
        <f>RA!J26</f>
        <v>22.3709201283982</v>
      </c>
      <c r="I22" s="20">
        <f>VLOOKUP(B22,RMS!B:D,3,FALSE)</f>
        <v>399997.802049194</v>
      </c>
      <c r="J22" s="21">
        <f>VLOOKUP(B22,RMS!B:E,4,FALSE)</f>
        <v>310514.62410533399</v>
      </c>
      <c r="K22" s="22">
        <f t="shared" si="1"/>
        <v>2.1850806020665914E-2</v>
      </c>
      <c r="L22" s="22">
        <f t="shared" si="2"/>
        <v>6.094666023273021E-3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188363.7885</v>
      </c>
      <c r="F23" s="25">
        <f>VLOOKUP(C23,RA!B27:I62,8,0)</f>
        <v>60824.792800000003</v>
      </c>
      <c r="G23" s="16">
        <f t="shared" si="0"/>
        <v>127538.9957</v>
      </c>
      <c r="H23" s="27">
        <f>RA!J27</f>
        <v>32.291128398067897</v>
      </c>
      <c r="I23" s="20">
        <f>VLOOKUP(B23,RMS!B:D,3,FALSE)</f>
        <v>188363.69359118101</v>
      </c>
      <c r="J23" s="21">
        <f>VLOOKUP(B23,RMS!B:E,4,FALSE)</f>
        <v>127539.00478337301</v>
      </c>
      <c r="K23" s="22">
        <f t="shared" si="1"/>
        <v>9.4908818980911747E-2</v>
      </c>
      <c r="L23" s="22">
        <f t="shared" si="2"/>
        <v>-9.0833730064332485E-3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694846.86640000006</v>
      </c>
      <c r="F24" s="25">
        <f>VLOOKUP(C24,RA!B28:I63,8,0)</f>
        <v>42890.053999999996</v>
      </c>
      <c r="G24" s="16">
        <f t="shared" si="0"/>
        <v>651956.81240000005</v>
      </c>
      <c r="H24" s="27">
        <f>RA!J28</f>
        <v>6.17259083605187</v>
      </c>
      <c r="I24" s="20">
        <f>VLOOKUP(B24,RMS!B:D,3,FALSE)</f>
        <v>694846.86627964606</v>
      </c>
      <c r="J24" s="21">
        <f>VLOOKUP(B24,RMS!B:E,4,FALSE)</f>
        <v>651956.80656814203</v>
      </c>
      <c r="K24" s="22">
        <f t="shared" si="1"/>
        <v>1.203540014103055E-4</v>
      </c>
      <c r="L24" s="22">
        <f t="shared" si="2"/>
        <v>5.8318580267950892E-3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672898.74049999996</v>
      </c>
      <c r="F25" s="25">
        <f>VLOOKUP(C25,RA!B29:I64,8,0)</f>
        <v>90561.395900000003</v>
      </c>
      <c r="G25" s="16">
        <f t="shared" si="0"/>
        <v>582337.34459999995</v>
      </c>
      <c r="H25" s="27">
        <f>RA!J29</f>
        <v>13.458398782662</v>
      </c>
      <c r="I25" s="20">
        <f>VLOOKUP(B25,RMS!B:D,3,FALSE)</f>
        <v>672898.73901150399</v>
      </c>
      <c r="J25" s="21">
        <f>VLOOKUP(B25,RMS!B:E,4,FALSE)</f>
        <v>582337.35594367702</v>
      </c>
      <c r="K25" s="22">
        <f t="shared" si="1"/>
        <v>1.4884959673509002E-3</v>
      </c>
      <c r="L25" s="22">
        <f t="shared" si="2"/>
        <v>-1.1343677062541246E-2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1065234.4890000001</v>
      </c>
      <c r="F26" s="25">
        <f>VLOOKUP(C26,RA!B30:I65,8,0)</f>
        <v>92641.780499999993</v>
      </c>
      <c r="G26" s="16">
        <f t="shared" si="0"/>
        <v>972592.70850000007</v>
      </c>
      <c r="H26" s="27">
        <f>RA!J30</f>
        <v>8.6968438833564594</v>
      </c>
      <c r="I26" s="20">
        <f>VLOOKUP(B26,RMS!B:D,3,FALSE)</f>
        <v>1065234.47797522</v>
      </c>
      <c r="J26" s="21">
        <f>VLOOKUP(B26,RMS!B:E,4,FALSE)</f>
        <v>972592.70993921405</v>
      </c>
      <c r="K26" s="22">
        <f t="shared" si="1"/>
        <v>1.1024780105799437E-2</v>
      </c>
      <c r="L26" s="22">
        <f t="shared" si="2"/>
        <v>-1.4392139855772257E-3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547964.05660000001</v>
      </c>
      <c r="F27" s="25">
        <f>VLOOKUP(C27,RA!B31:I66,8,0)</f>
        <v>30569.593199999999</v>
      </c>
      <c r="G27" s="16">
        <f t="shared" si="0"/>
        <v>517394.46340000001</v>
      </c>
      <c r="H27" s="27">
        <f>RA!J31</f>
        <v>5.5787588313141896</v>
      </c>
      <c r="I27" s="20">
        <f>VLOOKUP(B27,RMS!B:D,3,FALSE)</f>
        <v>547964.06646017695</v>
      </c>
      <c r="J27" s="21">
        <f>VLOOKUP(B27,RMS!B:E,4,FALSE)</f>
        <v>517394.39611415903</v>
      </c>
      <c r="K27" s="22">
        <f t="shared" si="1"/>
        <v>-9.8601769423112273E-3</v>
      </c>
      <c r="L27" s="22">
        <f t="shared" si="2"/>
        <v>6.7285840981639922E-2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111974.4997</v>
      </c>
      <c r="F28" s="25">
        <f>VLOOKUP(C28,RA!B32:I67,8,0)</f>
        <v>35568.971599999997</v>
      </c>
      <c r="G28" s="16">
        <f t="shared" si="0"/>
        <v>76405.528099999996</v>
      </c>
      <c r="H28" s="27">
        <f>RA!J32</f>
        <v>31.765242707309</v>
      </c>
      <c r="I28" s="20">
        <f>VLOOKUP(B28,RMS!B:D,3,FALSE)</f>
        <v>111974.44571669299</v>
      </c>
      <c r="J28" s="21">
        <f>VLOOKUP(B28,RMS!B:E,4,FALSE)</f>
        <v>76405.5152326885</v>
      </c>
      <c r="K28" s="22">
        <f t="shared" si="1"/>
        <v>5.3983307007001713E-2</v>
      </c>
      <c r="L28" s="22">
        <f t="shared" si="2"/>
        <v>1.2867311495938338E-2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5.1281999999999996</v>
      </c>
      <c r="F29" s="25">
        <f>VLOOKUP(C29,RA!B33:I68,8,0)</f>
        <v>0</v>
      </c>
      <c r="G29" s="16">
        <f t="shared" si="0"/>
        <v>5.1281999999999996</v>
      </c>
      <c r="H29" s="27">
        <f>RA!J33</f>
        <v>0</v>
      </c>
      <c r="I29" s="20">
        <f>VLOOKUP(B29,RMS!B:D,3,FALSE)</f>
        <v>5.1281999999999996</v>
      </c>
      <c r="J29" s="21">
        <f>VLOOKUP(B29,RMS!B:E,4,FALSE)</f>
        <v>5.1281999999999996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93048.382800000007</v>
      </c>
      <c r="F31" s="25">
        <f>VLOOKUP(C31,RA!B35:I70,8,0)</f>
        <v>7386.85</v>
      </c>
      <c r="G31" s="16">
        <f t="shared" si="0"/>
        <v>85661.532800000001</v>
      </c>
      <c r="H31" s="27">
        <f>RA!J35</f>
        <v>7.93871938202025</v>
      </c>
      <c r="I31" s="20">
        <f>VLOOKUP(B31,RMS!B:D,3,FALSE)</f>
        <v>93048.382500000007</v>
      </c>
      <c r="J31" s="21">
        <f>VLOOKUP(B31,RMS!B:E,4,FALSE)</f>
        <v>85661.542300000001</v>
      </c>
      <c r="K31" s="22">
        <f t="shared" si="1"/>
        <v>2.9999999969732016E-4</v>
      </c>
      <c r="L31" s="22">
        <f t="shared" si="2"/>
        <v>-9.5000000001164153E-3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130876.1541</v>
      </c>
      <c r="F35" s="25">
        <f>VLOOKUP(C35,RA!B8:I74,8,0)</f>
        <v>6140.4319999999998</v>
      </c>
      <c r="G35" s="16">
        <f t="shared" si="0"/>
        <v>124735.7221</v>
      </c>
      <c r="H35" s="27">
        <f>RA!J39</f>
        <v>4.6917882346299802</v>
      </c>
      <c r="I35" s="20">
        <f>VLOOKUP(B35,RMS!B:D,3,FALSE)</f>
        <v>130876.153846154</v>
      </c>
      <c r="J35" s="21">
        <f>VLOOKUP(B35,RMS!B:E,4,FALSE)</f>
        <v>124735.722649573</v>
      </c>
      <c r="K35" s="22">
        <f t="shared" si="1"/>
        <v>2.5384599575772882E-4</v>
      </c>
      <c r="L35" s="22">
        <f t="shared" si="2"/>
        <v>-5.4957300017122179E-4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255142.33119999999</v>
      </c>
      <c r="F36" s="25">
        <f>VLOOKUP(C36,RA!B8:I75,8,0)</f>
        <v>16295.810100000001</v>
      </c>
      <c r="G36" s="16">
        <f t="shared" si="0"/>
        <v>238846.52109999998</v>
      </c>
      <c r="H36" s="27">
        <f>RA!J40</f>
        <v>6.3869488153363703</v>
      </c>
      <c r="I36" s="20">
        <f>VLOOKUP(B36,RMS!B:D,3,FALSE)</f>
        <v>255142.328839316</v>
      </c>
      <c r="J36" s="21">
        <f>VLOOKUP(B36,RMS!B:E,4,FALSE)</f>
        <v>238846.52031025599</v>
      </c>
      <c r="K36" s="22">
        <f t="shared" si="1"/>
        <v>2.3606839822605252E-3</v>
      </c>
      <c r="L36" s="22">
        <f t="shared" si="2"/>
        <v>7.8974399366416037E-4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12427.5016</v>
      </c>
      <c r="F39" s="25">
        <f>VLOOKUP(C39,RA!B8:I78,8,0)</f>
        <v>1043.0527</v>
      </c>
      <c r="G39" s="16">
        <f t="shared" si="0"/>
        <v>11384.448899999999</v>
      </c>
      <c r="H39" s="27">
        <f>RA!J43</f>
        <v>8.3931005086332107</v>
      </c>
      <c r="I39" s="20">
        <f>VLOOKUP(B39,RMS!B:D,3,FALSE)</f>
        <v>12427.501701838</v>
      </c>
      <c r="J39" s="21">
        <f>VLOOKUP(B39,RMS!B:E,4,FALSE)</f>
        <v>11384.448831404599</v>
      </c>
      <c r="K39" s="22">
        <f t="shared" si="1"/>
        <v>-1.0183800077356864E-4</v>
      </c>
      <c r="L39" s="22">
        <f t="shared" si="2"/>
        <v>6.8595400080084801E-5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11804818.9629</v>
      </c>
      <c r="E7" s="44">
        <v>14856868</v>
      </c>
      <c r="F7" s="45">
        <v>79.456982204459194</v>
      </c>
      <c r="G7" s="44">
        <v>11945052.809</v>
      </c>
      <c r="H7" s="45">
        <v>-1.1739910098542701</v>
      </c>
      <c r="I7" s="44">
        <v>1256331.8382000001</v>
      </c>
      <c r="J7" s="45">
        <v>10.6425337156663</v>
      </c>
      <c r="K7" s="44">
        <v>1567310.1115999999</v>
      </c>
      <c r="L7" s="45">
        <v>13.1209977608396</v>
      </c>
      <c r="M7" s="45">
        <v>-0.198415279208871</v>
      </c>
      <c r="N7" s="44">
        <v>159527626.67789999</v>
      </c>
      <c r="O7" s="44">
        <v>2788710923.5928001</v>
      </c>
      <c r="P7" s="44">
        <v>739831</v>
      </c>
      <c r="Q7" s="44">
        <v>811146</v>
      </c>
      <c r="R7" s="45">
        <v>-8.7918821026054506</v>
      </c>
      <c r="S7" s="44">
        <v>15.9561020866928</v>
      </c>
      <c r="T7" s="44">
        <v>16.400337505332001</v>
      </c>
      <c r="U7" s="46">
        <v>-2.7841099049478002</v>
      </c>
    </row>
    <row r="8" spans="1:23" ht="12" thickBot="1">
      <c r="A8" s="70">
        <v>41767</v>
      </c>
      <c r="B8" s="60" t="s">
        <v>6</v>
      </c>
      <c r="C8" s="61"/>
      <c r="D8" s="47">
        <v>409463.2844</v>
      </c>
      <c r="E8" s="47">
        <v>491300</v>
      </c>
      <c r="F8" s="48">
        <v>83.342821982495394</v>
      </c>
      <c r="G8" s="47">
        <v>370698.6948</v>
      </c>
      <c r="H8" s="48">
        <v>10.4571691629274</v>
      </c>
      <c r="I8" s="47">
        <v>101750.4139</v>
      </c>
      <c r="J8" s="48">
        <v>24.8497039359947</v>
      </c>
      <c r="K8" s="47">
        <v>94149.861199999999</v>
      </c>
      <c r="L8" s="48">
        <v>25.3979478537943</v>
      </c>
      <c r="M8" s="48">
        <v>8.0728241158575006E-2</v>
      </c>
      <c r="N8" s="47">
        <v>4683334.55</v>
      </c>
      <c r="O8" s="47">
        <v>110295363.1364</v>
      </c>
      <c r="P8" s="47">
        <v>19278</v>
      </c>
      <c r="Q8" s="47">
        <v>21343</v>
      </c>
      <c r="R8" s="48">
        <v>-9.6753033781567801</v>
      </c>
      <c r="S8" s="47">
        <v>21.239925531694201</v>
      </c>
      <c r="T8" s="47">
        <v>21.936990254415999</v>
      </c>
      <c r="U8" s="49">
        <v>-3.2818604833696399</v>
      </c>
    </row>
    <row r="9" spans="1:23" ht="12" thickBot="1">
      <c r="A9" s="71"/>
      <c r="B9" s="60" t="s">
        <v>7</v>
      </c>
      <c r="C9" s="61"/>
      <c r="D9" s="47">
        <v>55305.825700000001</v>
      </c>
      <c r="E9" s="47">
        <v>70003</v>
      </c>
      <c r="F9" s="48">
        <v>79.004936502721307</v>
      </c>
      <c r="G9" s="47">
        <v>57071.128100000002</v>
      </c>
      <c r="H9" s="48">
        <v>-3.0931619170149198</v>
      </c>
      <c r="I9" s="47">
        <v>12877.2626</v>
      </c>
      <c r="J9" s="48">
        <v>23.283736273735801</v>
      </c>
      <c r="K9" s="47">
        <v>13002.293299999999</v>
      </c>
      <c r="L9" s="48">
        <v>22.782611335835899</v>
      </c>
      <c r="M9" s="48">
        <v>-9.6160498086900002E-3</v>
      </c>
      <c r="N9" s="47">
        <v>855448.67989999999</v>
      </c>
      <c r="O9" s="47">
        <v>18573970.028900001</v>
      </c>
      <c r="P9" s="47">
        <v>3177</v>
      </c>
      <c r="Q9" s="47">
        <v>3771</v>
      </c>
      <c r="R9" s="48">
        <v>-15.751789976133701</v>
      </c>
      <c r="S9" s="47">
        <v>17.408191910607499</v>
      </c>
      <c r="T9" s="47">
        <v>17.6701489525325</v>
      </c>
      <c r="U9" s="49">
        <v>-1.5047917857877799</v>
      </c>
    </row>
    <row r="10" spans="1:23" ht="12" thickBot="1">
      <c r="A10" s="71"/>
      <c r="B10" s="60" t="s">
        <v>8</v>
      </c>
      <c r="C10" s="61"/>
      <c r="D10" s="47">
        <v>87813.146599999993</v>
      </c>
      <c r="E10" s="47">
        <v>95114</v>
      </c>
      <c r="F10" s="48">
        <v>92.324102235212493</v>
      </c>
      <c r="G10" s="47">
        <v>81679.337100000004</v>
      </c>
      <c r="H10" s="48">
        <v>7.5096220387910204</v>
      </c>
      <c r="I10" s="47">
        <v>22539.253799999999</v>
      </c>
      <c r="J10" s="48">
        <v>25.667288638077299</v>
      </c>
      <c r="K10" s="47">
        <v>24382.021100000002</v>
      </c>
      <c r="L10" s="48">
        <v>29.850904727776001</v>
      </c>
      <c r="M10" s="48">
        <v>-7.5578939598243994E-2</v>
      </c>
      <c r="N10" s="47">
        <v>1418664.0359</v>
      </c>
      <c r="O10" s="47">
        <v>26447122.5634</v>
      </c>
      <c r="P10" s="47">
        <v>68879</v>
      </c>
      <c r="Q10" s="47">
        <v>76042</v>
      </c>
      <c r="R10" s="48">
        <v>-9.4197943241892705</v>
      </c>
      <c r="S10" s="47">
        <v>1.27488997517386</v>
      </c>
      <c r="T10" s="47">
        <v>1.28801499697536</v>
      </c>
      <c r="U10" s="49">
        <v>-1.0295023144809099</v>
      </c>
    </row>
    <row r="11" spans="1:23" ht="12" thickBot="1">
      <c r="A11" s="71"/>
      <c r="B11" s="60" t="s">
        <v>9</v>
      </c>
      <c r="C11" s="61"/>
      <c r="D11" s="47">
        <v>44581.194600000003</v>
      </c>
      <c r="E11" s="47">
        <v>48535</v>
      </c>
      <c r="F11" s="48">
        <v>91.853702688781297</v>
      </c>
      <c r="G11" s="47">
        <v>40797.091099999998</v>
      </c>
      <c r="H11" s="48">
        <v>9.2754247863519694</v>
      </c>
      <c r="I11" s="47">
        <v>8498.7430999999997</v>
      </c>
      <c r="J11" s="48">
        <v>19.063515852937702</v>
      </c>
      <c r="K11" s="47">
        <v>9762.8906000000006</v>
      </c>
      <c r="L11" s="48">
        <v>23.930359583896902</v>
      </c>
      <c r="M11" s="48">
        <v>-0.12948496012031499</v>
      </c>
      <c r="N11" s="47">
        <v>454022.03700000001</v>
      </c>
      <c r="O11" s="47">
        <v>11249795.723300001</v>
      </c>
      <c r="P11" s="47">
        <v>2238</v>
      </c>
      <c r="Q11" s="47">
        <v>2417</v>
      </c>
      <c r="R11" s="48">
        <v>-7.4058750517169996</v>
      </c>
      <c r="S11" s="47">
        <v>19.920104825737301</v>
      </c>
      <c r="T11" s="47">
        <v>19.517646338436101</v>
      </c>
      <c r="U11" s="49">
        <v>2.0203633004039401</v>
      </c>
    </row>
    <row r="12" spans="1:23" ht="12" thickBot="1">
      <c r="A12" s="71"/>
      <c r="B12" s="60" t="s">
        <v>10</v>
      </c>
      <c r="C12" s="61"/>
      <c r="D12" s="47">
        <v>100200.7697</v>
      </c>
      <c r="E12" s="47">
        <v>125407</v>
      </c>
      <c r="F12" s="48">
        <v>79.9004598626871</v>
      </c>
      <c r="G12" s="47">
        <v>122654.9457</v>
      </c>
      <c r="H12" s="48">
        <v>-18.306784020695201</v>
      </c>
      <c r="I12" s="47">
        <v>21715.2965</v>
      </c>
      <c r="J12" s="48">
        <v>21.671786120022201</v>
      </c>
      <c r="K12" s="47">
        <v>24419.7726</v>
      </c>
      <c r="L12" s="48">
        <v>19.9093256783367</v>
      </c>
      <c r="M12" s="48">
        <v>-0.110749438346531</v>
      </c>
      <c r="N12" s="47">
        <v>2004174.0405999999</v>
      </c>
      <c r="O12" s="47">
        <v>32802096.147100002</v>
      </c>
      <c r="P12" s="47">
        <v>937</v>
      </c>
      <c r="Q12" s="47">
        <v>1053</v>
      </c>
      <c r="R12" s="48">
        <v>-11.016144349477701</v>
      </c>
      <c r="S12" s="47">
        <v>106.937854535752</v>
      </c>
      <c r="T12" s="47">
        <v>91.289405413105399</v>
      </c>
      <c r="U12" s="49">
        <v>14.633217760522101</v>
      </c>
    </row>
    <row r="13" spans="1:23" ht="12" thickBot="1">
      <c r="A13" s="71"/>
      <c r="B13" s="60" t="s">
        <v>11</v>
      </c>
      <c r="C13" s="61"/>
      <c r="D13" s="47">
        <v>190345.6637</v>
      </c>
      <c r="E13" s="47">
        <v>261628</v>
      </c>
      <c r="F13" s="48">
        <v>72.7543167015763</v>
      </c>
      <c r="G13" s="47">
        <v>225884.5601</v>
      </c>
      <c r="H13" s="48">
        <v>-15.733211860193901</v>
      </c>
      <c r="I13" s="47">
        <v>42910.036800000002</v>
      </c>
      <c r="J13" s="48">
        <v>22.5432174108414</v>
      </c>
      <c r="K13" s="47">
        <v>67618.275099999999</v>
      </c>
      <c r="L13" s="48">
        <v>29.9348813704067</v>
      </c>
      <c r="M13" s="48">
        <v>-0.365407698783491</v>
      </c>
      <c r="N13" s="47">
        <v>2479502.6332999999</v>
      </c>
      <c r="O13" s="47">
        <v>54033557.812700003</v>
      </c>
      <c r="P13" s="47">
        <v>8469</v>
      </c>
      <c r="Q13" s="47">
        <v>9204</v>
      </c>
      <c r="R13" s="48">
        <v>-7.98565840938722</v>
      </c>
      <c r="S13" s="47">
        <v>22.475577246428202</v>
      </c>
      <c r="T13" s="47">
        <v>22.789047968274701</v>
      </c>
      <c r="U13" s="49">
        <v>-1.3947171118656401</v>
      </c>
    </row>
    <row r="14" spans="1:23" ht="12" thickBot="1">
      <c r="A14" s="71"/>
      <c r="B14" s="60" t="s">
        <v>12</v>
      </c>
      <c r="C14" s="61"/>
      <c r="D14" s="47">
        <v>116091.58689999999</v>
      </c>
      <c r="E14" s="47">
        <v>111768</v>
      </c>
      <c r="F14" s="48">
        <v>103.868358474698</v>
      </c>
      <c r="G14" s="47">
        <v>125987.8621</v>
      </c>
      <c r="H14" s="48">
        <v>-7.8549433533089399</v>
      </c>
      <c r="I14" s="47">
        <v>27071.2343</v>
      </c>
      <c r="J14" s="48">
        <v>23.318859723503401</v>
      </c>
      <c r="K14" s="47">
        <v>26905.137599999998</v>
      </c>
      <c r="L14" s="48">
        <v>21.355341023760399</v>
      </c>
      <c r="M14" s="48">
        <v>6.1734194587429996E-3</v>
      </c>
      <c r="N14" s="47">
        <v>1375313.3552999999</v>
      </c>
      <c r="O14" s="47">
        <v>23907632.3737</v>
      </c>
      <c r="P14" s="47">
        <v>2390</v>
      </c>
      <c r="Q14" s="47">
        <v>1834</v>
      </c>
      <c r="R14" s="48">
        <v>30.316248636859299</v>
      </c>
      <c r="S14" s="47">
        <v>48.573885732217597</v>
      </c>
      <c r="T14" s="47">
        <v>58.321382715376203</v>
      </c>
      <c r="U14" s="49">
        <v>-20.0673609620106</v>
      </c>
    </row>
    <row r="15" spans="1:23" ht="12" thickBot="1">
      <c r="A15" s="71"/>
      <c r="B15" s="60" t="s">
        <v>13</v>
      </c>
      <c r="C15" s="61"/>
      <c r="D15" s="47">
        <v>90540.896999999997</v>
      </c>
      <c r="E15" s="47">
        <v>93148</v>
      </c>
      <c r="F15" s="48">
        <v>97.201117576330105</v>
      </c>
      <c r="G15" s="47">
        <v>83220.203299999994</v>
      </c>
      <c r="H15" s="48">
        <v>8.7967745928349697</v>
      </c>
      <c r="I15" s="47">
        <v>20301.683499999999</v>
      </c>
      <c r="J15" s="48">
        <v>22.422666632074598</v>
      </c>
      <c r="K15" s="47">
        <v>21860.9126</v>
      </c>
      <c r="L15" s="48">
        <v>26.268756543640901</v>
      </c>
      <c r="M15" s="48">
        <v>-7.1324977530902001E-2</v>
      </c>
      <c r="N15" s="47">
        <v>1298299.4458000001</v>
      </c>
      <c r="O15" s="47">
        <v>18601784.5042</v>
      </c>
      <c r="P15" s="47">
        <v>3376</v>
      </c>
      <c r="Q15" s="47">
        <v>3849</v>
      </c>
      <c r="R15" s="48">
        <v>-12.288906209405001</v>
      </c>
      <c r="S15" s="47">
        <v>26.818986078199099</v>
      </c>
      <c r="T15" s="47">
        <v>24.6749388152767</v>
      </c>
      <c r="U15" s="49">
        <v>7.9945127555184996</v>
      </c>
    </row>
    <row r="16" spans="1:23" ht="12" thickBot="1">
      <c r="A16" s="71"/>
      <c r="B16" s="60" t="s">
        <v>14</v>
      </c>
      <c r="C16" s="61"/>
      <c r="D16" s="47">
        <v>579997.18559999997</v>
      </c>
      <c r="E16" s="47">
        <v>661543</v>
      </c>
      <c r="F16" s="48">
        <v>87.673391691847698</v>
      </c>
      <c r="G16" s="47">
        <v>533508.48840000003</v>
      </c>
      <c r="H16" s="48">
        <v>8.7137689860231191</v>
      </c>
      <c r="I16" s="47">
        <v>21346.552299999999</v>
      </c>
      <c r="J16" s="48">
        <v>3.6804579108288702</v>
      </c>
      <c r="K16" s="47">
        <v>50416.5173</v>
      </c>
      <c r="L16" s="48">
        <v>9.4499934670580199</v>
      </c>
      <c r="M16" s="48">
        <v>-0.57659605535664404</v>
      </c>
      <c r="N16" s="47">
        <v>9009152.1476000007</v>
      </c>
      <c r="O16" s="47">
        <v>138878221.4526</v>
      </c>
      <c r="P16" s="47">
        <v>33714</v>
      </c>
      <c r="Q16" s="47">
        <v>39695</v>
      </c>
      <c r="R16" s="48">
        <v>-15.0673888399043</v>
      </c>
      <c r="S16" s="47">
        <v>17.203452144509701</v>
      </c>
      <c r="T16" s="47">
        <v>16.9182681899484</v>
      </c>
      <c r="U16" s="49">
        <v>1.65771353427084</v>
      </c>
    </row>
    <row r="17" spans="1:21" ht="12" thickBot="1">
      <c r="A17" s="71"/>
      <c r="B17" s="60" t="s">
        <v>15</v>
      </c>
      <c r="C17" s="61"/>
      <c r="D17" s="47">
        <v>429742.33390000003</v>
      </c>
      <c r="E17" s="47">
        <v>347012</v>
      </c>
      <c r="F17" s="48">
        <v>123.840770319182</v>
      </c>
      <c r="G17" s="47">
        <v>324178.2193</v>
      </c>
      <c r="H17" s="48">
        <v>32.563604929395098</v>
      </c>
      <c r="I17" s="47">
        <v>26800.205399999999</v>
      </c>
      <c r="J17" s="48">
        <v>6.2363428701060499</v>
      </c>
      <c r="K17" s="47">
        <v>49991.2071</v>
      </c>
      <c r="L17" s="48">
        <v>15.4209024924458</v>
      </c>
      <c r="M17" s="48">
        <v>-0.463901614810177</v>
      </c>
      <c r="N17" s="47">
        <v>9856963.0543000009</v>
      </c>
      <c r="O17" s="47">
        <v>156199044.82100001</v>
      </c>
      <c r="P17" s="47">
        <v>9669</v>
      </c>
      <c r="Q17" s="47">
        <v>10375</v>
      </c>
      <c r="R17" s="48">
        <v>-6.8048192771084297</v>
      </c>
      <c r="S17" s="47">
        <v>44.445375312855496</v>
      </c>
      <c r="T17" s="47">
        <v>40.686413619277097</v>
      </c>
      <c r="U17" s="49">
        <v>8.4574866723898605</v>
      </c>
    </row>
    <row r="18" spans="1:21" ht="12" thickBot="1">
      <c r="A18" s="71"/>
      <c r="B18" s="60" t="s">
        <v>16</v>
      </c>
      <c r="C18" s="61"/>
      <c r="D18" s="47">
        <v>1126862.2080000001</v>
      </c>
      <c r="E18" s="47">
        <v>1396036</v>
      </c>
      <c r="F18" s="48">
        <v>80.718706967442102</v>
      </c>
      <c r="G18" s="47">
        <v>1116002.3929999999</v>
      </c>
      <c r="H18" s="48">
        <v>0.97309961592528804</v>
      </c>
      <c r="I18" s="47">
        <v>140675.103</v>
      </c>
      <c r="J18" s="48">
        <v>12.4837892336168</v>
      </c>
      <c r="K18" s="47">
        <v>231399.8866</v>
      </c>
      <c r="L18" s="48">
        <v>20.734712403076401</v>
      </c>
      <c r="M18" s="48">
        <v>-0.39206926560352101</v>
      </c>
      <c r="N18" s="47">
        <v>14725817.394400001</v>
      </c>
      <c r="O18" s="47">
        <v>371131532.70990002</v>
      </c>
      <c r="P18" s="47">
        <v>58557</v>
      </c>
      <c r="Q18" s="47">
        <v>65792</v>
      </c>
      <c r="R18" s="48">
        <v>-10.9967777237354</v>
      </c>
      <c r="S18" s="47">
        <v>19.243851426814899</v>
      </c>
      <c r="T18" s="47">
        <v>18.545822843202799</v>
      </c>
      <c r="U18" s="49">
        <v>3.6272810890621598</v>
      </c>
    </row>
    <row r="19" spans="1:21" ht="12" thickBot="1">
      <c r="A19" s="71"/>
      <c r="B19" s="60" t="s">
        <v>17</v>
      </c>
      <c r="C19" s="61"/>
      <c r="D19" s="47">
        <v>389879.21539999999</v>
      </c>
      <c r="E19" s="47">
        <v>584638</v>
      </c>
      <c r="F19" s="48">
        <v>66.6872860470924</v>
      </c>
      <c r="G19" s="47">
        <v>508372.48710000003</v>
      </c>
      <c r="H19" s="48">
        <v>-23.3083565115694</v>
      </c>
      <c r="I19" s="47">
        <v>47034.472000000002</v>
      </c>
      <c r="J19" s="48">
        <v>12.063857251724601</v>
      </c>
      <c r="K19" s="47">
        <v>20493.6204</v>
      </c>
      <c r="L19" s="48">
        <v>4.03122138196452</v>
      </c>
      <c r="M19" s="48">
        <v>1.2950787163013899</v>
      </c>
      <c r="N19" s="47">
        <v>6114574.3234000001</v>
      </c>
      <c r="O19" s="47">
        <v>116708584.4489</v>
      </c>
      <c r="P19" s="47">
        <v>8262</v>
      </c>
      <c r="Q19" s="47">
        <v>10860</v>
      </c>
      <c r="R19" s="48">
        <v>-23.922651933701701</v>
      </c>
      <c r="S19" s="47">
        <v>47.189447518760602</v>
      </c>
      <c r="T19" s="47">
        <v>74.275969327808497</v>
      </c>
      <c r="U19" s="49">
        <v>-57.399531533568798</v>
      </c>
    </row>
    <row r="20" spans="1:21" ht="12" thickBot="1">
      <c r="A20" s="71"/>
      <c r="B20" s="60" t="s">
        <v>18</v>
      </c>
      <c r="C20" s="61"/>
      <c r="D20" s="47">
        <v>661761.51820000005</v>
      </c>
      <c r="E20" s="47">
        <v>804162</v>
      </c>
      <c r="F20" s="48">
        <v>82.292065305249395</v>
      </c>
      <c r="G20" s="47">
        <v>652533.37800000003</v>
      </c>
      <c r="H20" s="48">
        <v>1.41420201803071</v>
      </c>
      <c r="I20" s="47">
        <v>51420.9202</v>
      </c>
      <c r="J20" s="48">
        <v>7.7703098149112098</v>
      </c>
      <c r="K20" s="47">
        <v>61405.640800000001</v>
      </c>
      <c r="L20" s="48">
        <v>9.4103447992510194</v>
      </c>
      <c r="M20" s="48">
        <v>-0.16260266108972801</v>
      </c>
      <c r="N20" s="47">
        <v>12587936.0418</v>
      </c>
      <c r="O20" s="47">
        <v>164646241.95919999</v>
      </c>
      <c r="P20" s="47">
        <v>28845</v>
      </c>
      <c r="Q20" s="47">
        <v>31068</v>
      </c>
      <c r="R20" s="48">
        <v>-7.1552723059096204</v>
      </c>
      <c r="S20" s="47">
        <v>22.941983643612399</v>
      </c>
      <c r="T20" s="47">
        <v>21.624431917085101</v>
      </c>
      <c r="U20" s="49">
        <v>5.7429721291521503</v>
      </c>
    </row>
    <row r="21" spans="1:21" ht="12" thickBot="1">
      <c r="A21" s="71"/>
      <c r="B21" s="60" t="s">
        <v>19</v>
      </c>
      <c r="C21" s="61"/>
      <c r="D21" s="47">
        <v>239109.63</v>
      </c>
      <c r="E21" s="47">
        <v>310817</v>
      </c>
      <c r="F21" s="48">
        <v>76.929392536444297</v>
      </c>
      <c r="G21" s="47">
        <v>273921.45929999999</v>
      </c>
      <c r="H21" s="48">
        <v>-12.7086900708549</v>
      </c>
      <c r="I21" s="47">
        <v>29996.371500000001</v>
      </c>
      <c r="J21" s="48">
        <v>12.5450286130257</v>
      </c>
      <c r="K21" s="47">
        <v>26044.347300000001</v>
      </c>
      <c r="L21" s="48">
        <v>9.5079616495019206</v>
      </c>
      <c r="M21" s="48">
        <v>0.151742109505658</v>
      </c>
      <c r="N21" s="47">
        <v>2756912.4364</v>
      </c>
      <c r="O21" s="47">
        <v>67012917.668200001</v>
      </c>
      <c r="P21" s="47">
        <v>21326</v>
      </c>
      <c r="Q21" s="47">
        <v>22710</v>
      </c>
      <c r="R21" s="48">
        <v>-6.0942316160281802</v>
      </c>
      <c r="S21" s="47">
        <v>11.2121180718372</v>
      </c>
      <c r="T21" s="47">
        <v>11.076569075297201</v>
      </c>
      <c r="U21" s="49">
        <v>1.20895084828301</v>
      </c>
    </row>
    <row r="22" spans="1:21" ht="12" thickBot="1">
      <c r="A22" s="71"/>
      <c r="B22" s="60" t="s">
        <v>20</v>
      </c>
      <c r="C22" s="61"/>
      <c r="D22" s="47">
        <v>858171.79480000003</v>
      </c>
      <c r="E22" s="47">
        <v>898668</v>
      </c>
      <c r="F22" s="48">
        <v>95.493752397993504</v>
      </c>
      <c r="G22" s="47">
        <v>742466.87690000003</v>
      </c>
      <c r="H22" s="48">
        <v>15.583849125108401</v>
      </c>
      <c r="I22" s="47">
        <v>110812.4808</v>
      </c>
      <c r="J22" s="48">
        <v>12.9126220963514</v>
      </c>
      <c r="K22" s="47">
        <v>131106.2807</v>
      </c>
      <c r="L22" s="48">
        <v>17.658199278519199</v>
      </c>
      <c r="M22" s="48">
        <v>-0.15478892232811201</v>
      </c>
      <c r="N22" s="47">
        <v>9699262.2357999999</v>
      </c>
      <c r="O22" s="47">
        <v>183137035.78080001</v>
      </c>
      <c r="P22" s="47">
        <v>51549</v>
      </c>
      <c r="Q22" s="47">
        <v>59145</v>
      </c>
      <c r="R22" s="48">
        <v>-12.843012934314</v>
      </c>
      <c r="S22" s="47">
        <v>16.6476904459834</v>
      </c>
      <c r="T22" s="47">
        <v>16.331277470623</v>
      </c>
      <c r="U22" s="49">
        <v>1.90064187213867</v>
      </c>
    </row>
    <row r="23" spans="1:21" ht="12" thickBot="1">
      <c r="A23" s="71"/>
      <c r="B23" s="60" t="s">
        <v>21</v>
      </c>
      <c r="C23" s="61"/>
      <c r="D23" s="47">
        <v>1893459.2042</v>
      </c>
      <c r="E23" s="47">
        <v>2165571</v>
      </c>
      <c r="F23" s="48">
        <v>87.4346398340207</v>
      </c>
      <c r="G23" s="47">
        <v>1773528.2779000001</v>
      </c>
      <c r="H23" s="48">
        <v>6.7622787747149999</v>
      </c>
      <c r="I23" s="47">
        <v>58052.475299999998</v>
      </c>
      <c r="J23" s="48">
        <v>3.0659480368645</v>
      </c>
      <c r="K23" s="47">
        <v>188322.6256</v>
      </c>
      <c r="L23" s="48">
        <v>10.6185296251937</v>
      </c>
      <c r="M23" s="48">
        <v>-0.69173924208499404</v>
      </c>
      <c r="N23" s="47">
        <v>22768057.180500001</v>
      </c>
      <c r="O23" s="47">
        <v>380762942.11180001</v>
      </c>
      <c r="P23" s="47">
        <v>63411</v>
      </c>
      <c r="Q23" s="47">
        <v>71795</v>
      </c>
      <c r="R23" s="48">
        <v>-11.677693432690299</v>
      </c>
      <c r="S23" s="47">
        <v>29.860106356941198</v>
      </c>
      <c r="T23" s="47">
        <v>30.1199892206978</v>
      </c>
      <c r="U23" s="49">
        <v>-0.87033468886549703</v>
      </c>
    </row>
    <row r="24" spans="1:21" ht="12" thickBot="1">
      <c r="A24" s="71"/>
      <c r="B24" s="60" t="s">
        <v>22</v>
      </c>
      <c r="C24" s="61"/>
      <c r="D24" s="47">
        <v>191280.4474</v>
      </c>
      <c r="E24" s="47">
        <v>210155</v>
      </c>
      <c r="F24" s="48">
        <v>91.018746829720897</v>
      </c>
      <c r="G24" s="47">
        <v>187789.223</v>
      </c>
      <c r="H24" s="48">
        <v>1.85911861406445</v>
      </c>
      <c r="I24" s="47">
        <v>26040.596099999999</v>
      </c>
      <c r="J24" s="48">
        <v>13.6138306104778</v>
      </c>
      <c r="K24" s="47">
        <v>28799.938300000002</v>
      </c>
      <c r="L24" s="48">
        <v>15.3363104867844</v>
      </c>
      <c r="M24" s="48">
        <v>-9.5810698316669995E-2</v>
      </c>
      <c r="N24" s="47">
        <v>2245618.6656999998</v>
      </c>
      <c r="O24" s="47">
        <v>44185409.306299999</v>
      </c>
      <c r="P24" s="47">
        <v>22167</v>
      </c>
      <c r="Q24" s="47">
        <v>23308</v>
      </c>
      <c r="R24" s="48">
        <v>-4.89531491333448</v>
      </c>
      <c r="S24" s="47">
        <v>8.6290633554382605</v>
      </c>
      <c r="T24" s="47">
        <v>8.5222451003947199</v>
      </c>
      <c r="U24" s="49">
        <v>1.23788933565113</v>
      </c>
    </row>
    <row r="25" spans="1:21" ht="12" thickBot="1">
      <c r="A25" s="71"/>
      <c r="B25" s="60" t="s">
        <v>23</v>
      </c>
      <c r="C25" s="61"/>
      <c r="D25" s="47">
        <v>167433.29430000001</v>
      </c>
      <c r="E25" s="47">
        <v>200657</v>
      </c>
      <c r="F25" s="48">
        <v>83.442538411318793</v>
      </c>
      <c r="G25" s="47">
        <v>168316.9234</v>
      </c>
      <c r="H25" s="48">
        <v>-0.52497935570036103</v>
      </c>
      <c r="I25" s="47">
        <v>13082.810600000001</v>
      </c>
      <c r="J25" s="48">
        <v>7.81374496314859</v>
      </c>
      <c r="K25" s="47">
        <v>17621.990099999999</v>
      </c>
      <c r="L25" s="48">
        <v>10.469529589797601</v>
      </c>
      <c r="M25" s="48">
        <v>-0.257586088418016</v>
      </c>
      <c r="N25" s="47">
        <v>1926950.6344000001</v>
      </c>
      <c r="O25" s="47">
        <v>45225485.282899998</v>
      </c>
      <c r="P25" s="47">
        <v>14958</v>
      </c>
      <c r="Q25" s="47">
        <v>14607</v>
      </c>
      <c r="R25" s="48">
        <v>2.4029574861367902</v>
      </c>
      <c r="S25" s="47">
        <v>11.1935615924589</v>
      </c>
      <c r="T25" s="47">
        <v>11.280934483466799</v>
      </c>
      <c r="U25" s="49">
        <v>-0.78056381149326404</v>
      </c>
    </row>
    <row r="26" spans="1:21" ht="12" thickBot="1">
      <c r="A26" s="71"/>
      <c r="B26" s="60" t="s">
        <v>24</v>
      </c>
      <c r="C26" s="61"/>
      <c r="D26" s="47">
        <v>399997.82390000002</v>
      </c>
      <c r="E26" s="47">
        <v>536659</v>
      </c>
      <c r="F26" s="48">
        <v>74.534820789365298</v>
      </c>
      <c r="G26" s="47">
        <v>460096.7132</v>
      </c>
      <c r="H26" s="48">
        <v>-13.0622296521113</v>
      </c>
      <c r="I26" s="47">
        <v>89483.193700000003</v>
      </c>
      <c r="J26" s="48">
        <v>22.3709201283982</v>
      </c>
      <c r="K26" s="47">
        <v>74449.085500000001</v>
      </c>
      <c r="L26" s="48">
        <v>16.181181774197501</v>
      </c>
      <c r="M26" s="48">
        <v>0.201938117829533</v>
      </c>
      <c r="N26" s="47">
        <v>4601707.5102000004</v>
      </c>
      <c r="O26" s="47">
        <v>89887480.420000002</v>
      </c>
      <c r="P26" s="47">
        <v>29417</v>
      </c>
      <c r="Q26" s="47">
        <v>37519</v>
      </c>
      <c r="R26" s="48">
        <v>-21.594392174631501</v>
      </c>
      <c r="S26" s="47">
        <v>13.5975056565931</v>
      </c>
      <c r="T26" s="47">
        <v>13.209292928916</v>
      </c>
      <c r="U26" s="49">
        <v>2.8550289845908101</v>
      </c>
    </row>
    <row r="27" spans="1:21" ht="12" thickBot="1">
      <c r="A27" s="71"/>
      <c r="B27" s="60" t="s">
        <v>25</v>
      </c>
      <c r="C27" s="61"/>
      <c r="D27" s="47">
        <v>188363.7885</v>
      </c>
      <c r="E27" s="47">
        <v>257657</v>
      </c>
      <c r="F27" s="48">
        <v>73.106412206926294</v>
      </c>
      <c r="G27" s="47">
        <v>208247.5808</v>
      </c>
      <c r="H27" s="48">
        <v>-9.5481504388261307</v>
      </c>
      <c r="I27" s="47">
        <v>60824.792800000003</v>
      </c>
      <c r="J27" s="48">
        <v>32.291128398067897</v>
      </c>
      <c r="K27" s="47">
        <v>59996.2837</v>
      </c>
      <c r="L27" s="48">
        <v>28.810074753098899</v>
      </c>
      <c r="M27" s="48">
        <v>1.3809340327524001E-2</v>
      </c>
      <c r="N27" s="47">
        <v>2240652.1329000001</v>
      </c>
      <c r="O27" s="47">
        <v>37616281.357900001</v>
      </c>
      <c r="P27" s="47">
        <v>27300</v>
      </c>
      <c r="Q27" s="47">
        <v>30459</v>
      </c>
      <c r="R27" s="48">
        <v>-10.371318822022999</v>
      </c>
      <c r="S27" s="47">
        <v>6.8997724725274701</v>
      </c>
      <c r="T27" s="47">
        <v>6.8673718769493401</v>
      </c>
      <c r="U27" s="49">
        <v>0.46958933366482503</v>
      </c>
    </row>
    <row r="28" spans="1:21" ht="12" thickBot="1">
      <c r="A28" s="71"/>
      <c r="B28" s="60" t="s">
        <v>26</v>
      </c>
      <c r="C28" s="61"/>
      <c r="D28" s="47">
        <v>694846.86640000006</v>
      </c>
      <c r="E28" s="47">
        <v>817618</v>
      </c>
      <c r="F28" s="48">
        <v>84.9842917352602</v>
      </c>
      <c r="G28" s="47">
        <v>661139.64930000005</v>
      </c>
      <c r="H28" s="48">
        <v>5.0983505732394603</v>
      </c>
      <c r="I28" s="47">
        <v>42890.053999999996</v>
      </c>
      <c r="J28" s="48">
        <v>6.17259083605187</v>
      </c>
      <c r="K28" s="47">
        <v>45563.589500000002</v>
      </c>
      <c r="L28" s="48">
        <v>6.8916740280577198</v>
      </c>
      <c r="M28" s="48">
        <v>-5.867701665603E-2</v>
      </c>
      <c r="N28" s="47">
        <v>7508655.2334000003</v>
      </c>
      <c r="O28" s="47">
        <v>127920824.39910001</v>
      </c>
      <c r="P28" s="47">
        <v>42679</v>
      </c>
      <c r="Q28" s="47">
        <v>44421</v>
      </c>
      <c r="R28" s="48">
        <v>-3.9215686274509798</v>
      </c>
      <c r="S28" s="47">
        <v>16.2807672719604</v>
      </c>
      <c r="T28" s="47">
        <v>16.0823462641543</v>
      </c>
      <c r="U28" s="49">
        <v>1.21874482014023</v>
      </c>
    </row>
    <row r="29" spans="1:21" ht="12" thickBot="1">
      <c r="A29" s="71"/>
      <c r="B29" s="60" t="s">
        <v>27</v>
      </c>
      <c r="C29" s="61"/>
      <c r="D29" s="47">
        <v>672898.74049999996</v>
      </c>
      <c r="E29" s="47">
        <v>687797</v>
      </c>
      <c r="F29" s="48">
        <v>97.833916184571905</v>
      </c>
      <c r="G29" s="47">
        <v>631661.55570000003</v>
      </c>
      <c r="H29" s="48">
        <v>6.5283670389440402</v>
      </c>
      <c r="I29" s="47">
        <v>90561.395900000003</v>
      </c>
      <c r="J29" s="48">
        <v>13.458398782662</v>
      </c>
      <c r="K29" s="47">
        <v>98532.315300000002</v>
      </c>
      <c r="L29" s="48">
        <v>15.598909639325401</v>
      </c>
      <c r="M29" s="48">
        <v>-8.0896499546682002E-2</v>
      </c>
      <c r="N29" s="47">
        <v>6521327.3312999997</v>
      </c>
      <c r="O29" s="47">
        <v>92577911.934300005</v>
      </c>
      <c r="P29" s="47">
        <v>106914</v>
      </c>
      <c r="Q29" s="47">
        <v>110520</v>
      </c>
      <c r="R29" s="48">
        <v>-3.2627578718783998</v>
      </c>
      <c r="S29" s="47">
        <v>6.29383186954</v>
      </c>
      <c r="T29" s="47">
        <v>6.2072859654361201</v>
      </c>
      <c r="U29" s="49">
        <v>1.3750908174515599</v>
      </c>
    </row>
    <row r="30" spans="1:21" ht="12" thickBot="1">
      <c r="A30" s="71"/>
      <c r="B30" s="60" t="s">
        <v>28</v>
      </c>
      <c r="C30" s="61"/>
      <c r="D30" s="47">
        <v>1065234.4890000001</v>
      </c>
      <c r="E30" s="47">
        <v>1294351</v>
      </c>
      <c r="F30" s="48">
        <v>82.298734191884606</v>
      </c>
      <c r="G30" s="47">
        <v>955462.23369999998</v>
      </c>
      <c r="H30" s="48">
        <v>11.4889161945114</v>
      </c>
      <c r="I30" s="47">
        <v>92641.780499999993</v>
      </c>
      <c r="J30" s="48">
        <v>8.6968438833564594</v>
      </c>
      <c r="K30" s="47">
        <v>159799.9933</v>
      </c>
      <c r="L30" s="48">
        <v>16.724888505658601</v>
      </c>
      <c r="M30" s="48">
        <v>-0.42026417782083902</v>
      </c>
      <c r="N30" s="47">
        <v>11686310.3695</v>
      </c>
      <c r="O30" s="47">
        <v>159986880.68939999</v>
      </c>
      <c r="P30" s="47">
        <v>56909</v>
      </c>
      <c r="Q30" s="47">
        <v>58563</v>
      </c>
      <c r="R30" s="48">
        <v>-2.8243088639584699</v>
      </c>
      <c r="S30" s="47">
        <v>18.7182078230157</v>
      </c>
      <c r="T30" s="47">
        <v>18.298713701483901</v>
      </c>
      <c r="U30" s="49">
        <v>2.2411019553699898</v>
      </c>
    </row>
    <row r="31" spans="1:21" ht="12" thickBot="1">
      <c r="A31" s="71"/>
      <c r="B31" s="60" t="s">
        <v>29</v>
      </c>
      <c r="C31" s="61"/>
      <c r="D31" s="47">
        <v>547964.05660000001</v>
      </c>
      <c r="E31" s="47">
        <v>1267162</v>
      </c>
      <c r="F31" s="48">
        <v>43.2434098086906</v>
      </c>
      <c r="G31" s="47">
        <v>953095.16189999995</v>
      </c>
      <c r="H31" s="48">
        <v>-42.506889290296002</v>
      </c>
      <c r="I31" s="47">
        <v>30569.593199999999</v>
      </c>
      <c r="J31" s="48">
        <v>5.5787588313141896</v>
      </c>
      <c r="K31" s="47">
        <v>-31177.689900000001</v>
      </c>
      <c r="L31" s="48">
        <v>-3.2712042979892102</v>
      </c>
      <c r="M31" s="48">
        <v>-1.9804957743197</v>
      </c>
      <c r="N31" s="47">
        <v>11145646.4706</v>
      </c>
      <c r="O31" s="47">
        <v>148095813.49219999</v>
      </c>
      <c r="P31" s="47">
        <v>21933</v>
      </c>
      <c r="Q31" s="47">
        <v>26454</v>
      </c>
      <c r="R31" s="48">
        <v>-17.090043093672001</v>
      </c>
      <c r="S31" s="47">
        <v>24.983543363880901</v>
      </c>
      <c r="T31" s="47">
        <v>25.089731360096799</v>
      </c>
      <c r="U31" s="49">
        <v>-0.42503176858963798</v>
      </c>
    </row>
    <row r="32" spans="1:21" ht="12" thickBot="1">
      <c r="A32" s="71"/>
      <c r="B32" s="60" t="s">
        <v>30</v>
      </c>
      <c r="C32" s="61"/>
      <c r="D32" s="47">
        <v>111974.4997</v>
      </c>
      <c r="E32" s="47">
        <v>134746</v>
      </c>
      <c r="F32" s="48">
        <v>83.100425764030106</v>
      </c>
      <c r="G32" s="47">
        <v>114862.1982</v>
      </c>
      <c r="H32" s="48">
        <v>-2.5140547066423902</v>
      </c>
      <c r="I32" s="47">
        <v>35568.971599999997</v>
      </c>
      <c r="J32" s="48">
        <v>31.765242707309</v>
      </c>
      <c r="K32" s="47">
        <v>31905.397700000001</v>
      </c>
      <c r="L32" s="48">
        <v>27.777108744206501</v>
      </c>
      <c r="M32" s="48">
        <v>0.114826147426459</v>
      </c>
      <c r="N32" s="47">
        <v>1147287.1262000001</v>
      </c>
      <c r="O32" s="47">
        <v>21435789.940499999</v>
      </c>
      <c r="P32" s="47">
        <v>24086</v>
      </c>
      <c r="Q32" s="47">
        <v>25508</v>
      </c>
      <c r="R32" s="48">
        <v>-5.5747216559510804</v>
      </c>
      <c r="S32" s="47">
        <v>4.6489454330316402</v>
      </c>
      <c r="T32" s="47">
        <v>4.6004459110867204</v>
      </c>
      <c r="U32" s="49">
        <v>1.04323706620262</v>
      </c>
    </row>
    <row r="33" spans="1:21" ht="12" thickBot="1">
      <c r="A33" s="71"/>
      <c r="B33" s="60" t="s">
        <v>31</v>
      </c>
      <c r="C33" s="61"/>
      <c r="D33" s="47">
        <v>5.1281999999999996</v>
      </c>
      <c r="E33" s="50"/>
      <c r="F33" s="50"/>
      <c r="G33" s="47">
        <v>77.949100000000001</v>
      </c>
      <c r="H33" s="48">
        <v>-93.421091455834599</v>
      </c>
      <c r="I33" s="47">
        <v>0</v>
      </c>
      <c r="J33" s="48">
        <v>0</v>
      </c>
      <c r="K33" s="47">
        <v>16.355499999999999</v>
      </c>
      <c r="L33" s="48">
        <v>20.982282027630902</v>
      </c>
      <c r="M33" s="48">
        <v>-1</v>
      </c>
      <c r="N33" s="47">
        <v>48.7181</v>
      </c>
      <c r="O33" s="47">
        <v>4751.4809999999998</v>
      </c>
      <c r="P33" s="47">
        <v>1</v>
      </c>
      <c r="Q33" s="50"/>
      <c r="R33" s="50"/>
      <c r="S33" s="47">
        <v>5.1281999999999996</v>
      </c>
      <c r="T33" s="50"/>
      <c r="U33" s="51"/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-3</v>
      </c>
      <c r="O34" s="47">
        <v>1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93048.382800000007</v>
      </c>
      <c r="E35" s="47">
        <v>96838</v>
      </c>
      <c r="F35" s="48">
        <v>96.086642433755301</v>
      </c>
      <c r="G35" s="47">
        <v>31972.625</v>
      </c>
      <c r="H35" s="48">
        <v>191.02515917914201</v>
      </c>
      <c r="I35" s="47">
        <v>7386.85</v>
      </c>
      <c r="J35" s="48">
        <v>7.93871938202025</v>
      </c>
      <c r="K35" s="47">
        <v>2662.6100999999999</v>
      </c>
      <c r="L35" s="48">
        <v>8.3277807186616695</v>
      </c>
      <c r="M35" s="48">
        <v>1.7742890331558501</v>
      </c>
      <c r="N35" s="47">
        <v>1089495.7357999999</v>
      </c>
      <c r="O35" s="47">
        <v>24356668.780299999</v>
      </c>
      <c r="P35" s="47">
        <v>7844</v>
      </c>
      <c r="Q35" s="47">
        <v>6887</v>
      </c>
      <c r="R35" s="48">
        <v>13.895745607666599</v>
      </c>
      <c r="S35" s="47">
        <v>11.8623639469658</v>
      </c>
      <c r="T35" s="47">
        <v>13.2214858574125</v>
      </c>
      <c r="U35" s="49">
        <v>-11.4574288609171</v>
      </c>
    </row>
    <row r="36" spans="1:21" ht="12" customHeight="1" thickBot="1">
      <c r="A36" s="71"/>
      <c r="B36" s="60" t="s">
        <v>37</v>
      </c>
      <c r="C36" s="61"/>
      <c r="D36" s="50"/>
      <c r="E36" s="47">
        <v>133747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49465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126507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130876.1541</v>
      </c>
      <c r="E39" s="47">
        <v>267485</v>
      </c>
      <c r="F39" s="48">
        <v>48.928408733200001</v>
      </c>
      <c r="G39" s="47">
        <v>276365.81199999998</v>
      </c>
      <c r="H39" s="48">
        <v>-52.643869676615402</v>
      </c>
      <c r="I39" s="47">
        <v>6140.4319999999998</v>
      </c>
      <c r="J39" s="48">
        <v>4.6917882346299802</v>
      </c>
      <c r="K39" s="47">
        <v>12806.1842</v>
      </c>
      <c r="L39" s="48">
        <v>4.6337801724910896</v>
      </c>
      <c r="M39" s="48">
        <v>-0.52051041089975902</v>
      </c>
      <c r="N39" s="47">
        <v>2869514.3744000001</v>
      </c>
      <c r="O39" s="47">
        <v>40696499.017300002</v>
      </c>
      <c r="P39" s="47">
        <v>222</v>
      </c>
      <c r="Q39" s="47">
        <v>283</v>
      </c>
      <c r="R39" s="48">
        <v>-21.554770318021198</v>
      </c>
      <c r="S39" s="47">
        <v>589.53222567567605</v>
      </c>
      <c r="T39" s="47">
        <v>612.33275724381599</v>
      </c>
      <c r="U39" s="49">
        <v>-3.8675632264221602</v>
      </c>
    </row>
    <row r="40" spans="1:21" ht="12" thickBot="1">
      <c r="A40" s="71"/>
      <c r="B40" s="60" t="s">
        <v>34</v>
      </c>
      <c r="C40" s="61"/>
      <c r="D40" s="47">
        <v>255142.33119999999</v>
      </c>
      <c r="E40" s="47">
        <v>237843</v>
      </c>
      <c r="F40" s="48">
        <v>107.273424569989</v>
      </c>
      <c r="G40" s="47">
        <v>250530.36600000001</v>
      </c>
      <c r="H40" s="48">
        <v>1.84088071782884</v>
      </c>
      <c r="I40" s="47">
        <v>16295.810100000001</v>
      </c>
      <c r="J40" s="48">
        <v>6.3869488153363703</v>
      </c>
      <c r="K40" s="47">
        <v>24237.6031</v>
      </c>
      <c r="L40" s="48">
        <v>9.6745171002544303</v>
      </c>
      <c r="M40" s="48">
        <v>-0.32766412451072802</v>
      </c>
      <c r="N40" s="47">
        <v>4251904.7550999997</v>
      </c>
      <c r="O40" s="47">
        <v>76896300.817200005</v>
      </c>
      <c r="P40" s="47">
        <v>1299</v>
      </c>
      <c r="Q40" s="47">
        <v>1629</v>
      </c>
      <c r="R40" s="48">
        <v>-20.2578268876611</v>
      </c>
      <c r="S40" s="47">
        <v>196.414419707467</v>
      </c>
      <c r="T40" s="47">
        <v>197.20515082872899</v>
      </c>
      <c r="U40" s="49">
        <v>-0.402583029514686</v>
      </c>
    </row>
    <row r="41" spans="1:21" ht="12" thickBot="1">
      <c r="A41" s="71"/>
      <c r="B41" s="60" t="s">
        <v>40</v>
      </c>
      <c r="C41" s="61"/>
      <c r="D41" s="50"/>
      <c r="E41" s="47">
        <v>46541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26290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12427.5016</v>
      </c>
      <c r="E43" s="52">
        <v>0</v>
      </c>
      <c r="F43" s="53"/>
      <c r="G43" s="52">
        <v>12929.415499999999</v>
      </c>
      <c r="H43" s="54">
        <v>-3.88195351908985</v>
      </c>
      <c r="I43" s="52">
        <v>1043.0527</v>
      </c>
      <c r="J43" s="54">
        <v>8.3931005086332107</v>
      </c>
      <c r="K43" s="52">
        <v>815.1653</v>
      </c>
      <c r="L43" s="54">
        <v>6.30473434781333</v>
      </c>
      <c r="M43" s="54">
        <v>0.27955974082802598</v>
      </c>
      <c r="N43" s="52">
        <v>205077.02830000001</v>
      </c>
      <c r="O43" s="52">
        <v>5436982.4323000005</v>
      </c>
      <c r="P43" s="52">
        <v>25</v>
      </c>
      <c r="Q43" s="52">
        <v>35</v>
      </c>
      <c r="R43" s="54">
        <v>-28.571428571428601</v>
      </c>
      <c r="S43" s="52">
        <v>497.10006399999997</v>
      </c>
      <c r="T43" s="52">
        <v>1032.7165457142901</v>
      </c>
      <c r="U43" s="55">
        <v>-107.748222240077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topLeftCell="A19"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38369</v>
      </c>
      <c r="D2" s="32">
        <v>409463.60767265002</v>
      </c>
      <c r="E2" s="32">
        <v>307712.87420598301</v>
      </c>
      <c r="F2" s="32">
        <v>101750.73346666701</v>
      </c>
      <c r="G2" s="32">
        <v>307712.87420598301</v>
      </c>
      <c r="H2" s="32">
        <v>0.24849762362278699</v>
      </c>
    </row>
    <row r="3" spans="1:8" ht="14.25">
      <c r="A3" s="32">
        <v>2</v>
      </c>
      <c r="B3" s="33">
        <v>13</v>
      </c>
      <c r="C3" s="32">
        <v>6353.3</v>
      </c>
      <c r="D3" s="32">
        <v>55305.834304122203</v>
      </c>
      <c r="E3" s="32">
        <v>42428.5675687845</v>
      </c>
      <c r="F3" s="32">
        <v>12877.2667353377</v>
      </c>
      <c r="G3" s="32">
        <v>42428.5675687845</v>
      </c>
      <c r="H3" s="32">
        <v>0.232837401286213</v>
      </c>
    </row>
    <row r="4" spans="1:8" ht="14.25">
      <c r="A4" s="32">
        <v>3</v>
      </c>
      <c r="B4" s="33">
        <v>14</v>
      </c>
      <c r="C4" s="32">
        <v>98278</v>
      </c>
      <c r="D4" s="32">
        <v>87814.845589743607</v>
      </c>
      <c r="E4" s="32">
        <v>65273.892947008499</v>
      </c>
      <c r="F4" s="32">
        <v>22540.952642734999</v>
      </c>
      <c r="G4" s="32">
        <v>65273.892947008499</v>
      </c>
      <c r="H4" s="32">
        <v>0.256687266160469</v>
      </c>
    </row>
    <row r="5" spans="1:8" ht="14.25">
      <c r="A5" s="32">
        <v>4</v>
      </c>
      <c r="B5" s="33">
        <v>15</v>
      </c>
      <c r="C5" s="32">
        <v>2861</v>
      </c>
      <c r="D5" s="32">
        <v>44581.209502564103</v>
      </c>
      <c r="E5" s="32">
        <v>36082.451617948696</v>
      </c>
      <c r="F5" s="32">
        <v>8498.7578846153792</v>
      </c>
      <c r="G5" s="32">
        <v>36082.451617948696</v>
      </c>
      <c r="H5" s="32">
        <v>0.19063542643737799</v>
      </c>
    </row>
    <row r="6" spans="1:8" ht="14.25">
      <c r="A6" s="32">
        <v>5</v>
      </c>
      <c r="B6" s="33">
        <v>16</v>
      </c>
      <c r="C6" s="32">
        <v>1363</v>
      </c>
      <c r="D6" s="32">
        <v>100200.769333333</v>
      </c>
      <c r="E6" s="32">
        <v>78485.474499145304</v>
      </c>
      <c r="F6" s="32">
        <v>21715.294834188</v>
      </c>
      <c r="G6" s="32">
        <v>78485.474499145304</v>
      </c>
      <c r="H6" s="32">
        <v>0.21671784536852001</v>
      </c>
    </row>
    <row r="7" spans="1:8" ht="14.25">
      <c r="A7" s="32">
        <v>6</v>
      </c>
      <c r="B7" s="33">
        <v>17</v>
      </c>
      <c r="C7" s="32">
        <v>13704</v>
      </c>
      <c r="D7" s="32">
        <v>190345.76178547001</v>
      </c>
      <c r="E7" s="32">
        <v>147435.62662905999</v>
      </c>
      <c r="F7" s="32">
        <v>42910.135156410302</v>
      </c>
      <c r="G7" s="32">
        <v>147435.62662905999</v>
      </c>
      <c r="H7" s="32">
        <v>0.225432574667842</v>
      </c>
    </row>
    <row r="8" spans="1:8" ht="14.25">
      <c r="A8" s="32">
        <v>7</v>
      </c>
      <c r="B8" s="33">
        <v>18</v>
      </c>
      <c r="C8" s="32">
        <v>23125</v>
      </c>
      <c r="D8" s="32">
        <v>116091.579046154</v>
      </c>
      <c r="E8" s="32">
        <v>89020.352109401705</v>
      </c>
      <c r="F8" s="32">
        <v>27071.2269367521</v>
      </c>
      <c r="G8" s="32">
        <v>89020.352109401705</v>
      </c>
      <c r="H8" s="32">
        <v>0.23318854958454499</v>
      </c>
    </row>
    <row r="9" spans="1:8" ht="14.25">
      <c r="A9" s="32">
        <v>8</v>
      </c>
      <c r="B9" s="33">
        <v>19</v>
      </c>
      <c r="C9" s="32">
        <v>17131</v>
      </c>
      <c r="D9" s="32">
        <v>90540.954654700894</v>
      </c>
      <c r="E9" s="32">
        <v>70239.215488034199</v>
      </c>
      <c r="F9" s="32">
        <v>20301.739166666699</v>
      </c>
      <c r="G9" s="32">
        <v>70239.215488034199</v>
      </c>
      <c r="H9" s="32">
        <v>0.22422713836066899</v>
      </c>
    </row>
    <row r="10" spans="1:8" ht="14.25">
      <c r="A10" s="32">
        <v>9</v>
      </c>
      <c r="B10" s="33">
        <v>21</v>
      </c>
      <c r="C10" s="32">
        <v>144575</v>
      </c>
      <c r="D10" s="32">
        <v>579997.06799999997</v>
      </c>
      <c r="E10" s="32">
        <v>558650.63329999999</v>
      </c>
      <c r="F10" s="32">
        <v>21346.434700000002</v>
      </c>
      <c r="G10" s="32">
        <v>558650.63329999999</v>
      </c>
      <c r="H10" s="32">
        <v>3.6804383811126398E-2</v>
      </c>
    </row>
    <row r="11" spans="1:8" ht="14.25">
      <c r="A11" s="32">
        <v>10</v>
      </c>
      <c r="B11" s="33">
        <v>22</v>
      </c>
      <c r="C11" s="32">
        <v>29651</v>
      </c>
      <c r="D11" s="32">
        <v>429742.38592564099</v>
      </c>
      <c r="E11" s="32">
        <v>402942.12828717899</v>
      </c>
      <c r="F11" s="32">
        <v>26800.257638461499</v>
      </c>
      <c r="G11" s="32">
        <v>402942.12828717899</v>
      </c>
      <c r="H11" s="32">
        <v>6.2363542708814501E-2</v>
      </c>
    </row>
    <row r="12" spans="1:8" ht="14.25">
      <c r="A12" s="32">
        <v>11</v>
      </c>
      <c r="B12" s="33">
        <v>23</v>
      </c>
      <c r="C12" s="32">
        <v>143251.77100000001</v>
      </c>
      <c r="D12" s="32">
        <v>1126862.4623187999</v>
      </c>
      <c r="E12" s="32">
        <v>986187.105393162</v>
      </c>
      <c r="F12" s="32">
        <v>140675.35692564101</v>
      </c>
      <c r="G12" s="32">
        <v>986187.105393162</v>
      </c>
      <c r="H12" s="32">
        <v>0.12483808950043999</v>
      </c>
    </row>
    <row r="13" spans="1:8" ht="14.25">
      <c r="A13" s="32">
        <v>12</v>
      </c>
      <c r="B13" s="33">
        <v>24</v>
      </c>
      <c r="C13" s="32">
        <v>12924.35</v>
      </c>
      <c r="D13" s="32">
        <v>389879.24869658099</v>
      </c>
      <c r="E13" s="32">
        <v>342844.74318376102</v>
      </c>
      <c r="F13" s="32">
        <v>47034.505512820499</v>
      </c>
      <c r="G13" s="32">
        <v>342844.74318376102</v>
      </c>
      <c r="H13" s="32">
        <v>0.120638648171359</v>
      </c>
    </row>
    <row r="14" spans="1:8" ht="14.25">
      <c r="A14" s="32">
        <v>13</v>
      </c>
      <c r="B14" s="33">
        <v>25</v>
      </c>
      <c r="C14" s="32">
        <v>58136</v>
      </c>
      <c r="D14" s="32">
        <v>661761.50769999996</v>
      </c>
      <c r="E14" s="32">
        <v>610340.598</v>
      </c>
      <c r="F14" s="32">
        <v>51420.909699999997</v>
      </c>
      <c r="G14" s="32">
        <v>610340.598</v>
      </c>
      <c r="H14" s="32">
        <v>7.7703083515263796E-2</v>
      </c>
    </row>
    <row r="15" spans="1:8" ht="14.25">
      <c r="A15" s="32">
        <v>14</v>
      </c>
      <c r="B15" s="33">
        <v>26</v>
      </c>
      <c r="C15" s="32">
        <v>42964</v>
      </c>
      <c r="D15" s="32">
        <v>239109.46020195101</v>
      </c>
      <c r="E15" s="32">
        <v>209113.258451464</v>
      </c>
      <c r="F15" s="32">
        <v>29996.2017504879</v>
      </c>
      <c r="G15" s="32">
        <v>209113.258451464</v>
      </c>
      <c r="H15" s="32">
        <v>0.12544966529200899</v>
      </c>
    </row>
    <row r="16" spans="1:8" ht="14.25">
      <c r="A16" s="32">
        <v>15</v>
      </c>
      <c r="B16" s="33">
        <v>27</v>
      </c>
      <c r="C16" s="32">
        <v>125497.761</v>
      </c>
      <c r="D16" s="32">
        <v>858171.91593333299</v>
      </c>
      <c r="E16" s="32">
        <v>747359.31290000002</v>
      </c>
      <c r="F16" s="32">
        <v>110812.603033333</v>
      </c>
      <c r="G16" s="32">
        <v>747359.31290000002</v>
      </c>
      <c r="H16" s="32">
        <v>0.129126345171545</v>
      </c>
    </row>
    <row r="17" spans="1:8" ht="14.25">
      <c r="A17" s="32">
        <v>16</v>
      </c>
      <c r="B17" s="33">
        <v>29</v>
      </c>
      <c r="C17" s="32">
        <v>151700</v>
      </c>
      <c r="D17" s="32">
        <v>1893459.8269777801</v>
      </c>
      <c r="E17" s="32">
        <v>1835406.7568290599</v>
      </c>
      <c r="F17" s="32">
        <v>58053.070148717903</v>
      </c>
      <c r="G17" s="32">
        <v>1835406.7568290599</v>
      </c>
      <c r="H17" s="32">
        <v>3.06597844441087E-2</v>
      </c>
    </row>
    <row r="18" spans="1:8" ht="14.25">
      <c r="A18" s="32">
        <v>17</v>
      </c>
      <c r="B18" s="33">
        <v>31</v>
      </c>
      <c r="C18" s="32">
        <v>28909.008999999998</v>
      </c>
      <c r="D18" s="32">
        <v>191280.446330807</v>
      </c>
      <c r="E18" s="32">
        <v>165239.851209588</v>
      </c>
      <c r="F18" s="32">
        <v>26040.595121219099</v>
      </c>
      <c r="G18" s="32">
        <v>165239.851209588</v>
      </c>
      <c r="H18" s="32">
        <v>0.13613830174875099</v>
      </c>
    </row>
    <row r="19" spans="1:8" ht="14.25">
      <c r="A19" s="32">
        <v>18</v>
      </c>
      <c r="B19" s="33">
        <v>32</v>
      </c>
      <c r="C19" s="32">
        <v>16654.399000000001</v>
      </c>
      <c r="D19" s="32">
        <v>167433.294476371</v>
      </c>
      <c r="E19" s="32">
        <v>154350.47734444001</v>
      </c>
      <c r="F19" s="32">
        <v>13082.817131931</v>
      </c>
      <c r="G19" s="32">
        <v>154350.47734444001</v>
      </c>
      <c r="H19" s="32">
        <v>7.8137488561316498E-2</v>
      </c>
    </row>
    <row r="20" spans="1:8" ht="14.25">
      <c r="A20" s="32">
        <v>19</v>
      </c>
      <c r="B20" s="33">
        <v>33</v>
      </c>
      <c r="C20" s="32">
        <v>28773.438999999998</v>
      </c>
      <c r="D20" s="32">
        <v>399997.802049194</v>
      </c>
      <c r="E20" s="32">
        <v>310514.62410533399</v>
      </c>
      <c r="F20" s="32">
        <v>89483.177943860806</v>
      </c>
      <c r="G20" s="32">
        <v>310514.62410533399</v>
      </c>
      <c r="H20" s="32">
        <v>0.223709174114051</v>
      </c>
    </row>
    <row r="21" spans="1:8" ht="14.25">
      <c r="A21" s="32">
        <v>20</v>
      </c>
      <c r="B21" s="33">
        <v>34</v>
      </c>
      <c r="C21" s="32">
        <v>36833.629999999997</v>
      </c>
      <c r="D21" s="32">
        <v>188363.69359118101</v>
      </c>
      <c r="E21" s="32">
        <v>127539.00478337301</v>
      </c>
      <c r="F21" s="32">
        <v>60824.688807807601</v>
      </c>
      <c r="G21" s="32">
        <v>127539.00478337301</v>
      </c>
      <c r="H21" s="32">
        <v>0.32291089460063299</v>
      </c>
    </row>
    <row r="22" spans="1:8" ht="14.25">
      <c r="A22" s="32">
        <v>21</v>
      </c>
      <c r="B22" s="33">
        <v>35</v>
      </c>
      <c r="C22" s="32">
        <v>36464.432000000001</v>
      </c>
      <c r="D22" s="32">
        <v>694846.86627964606</v>
      </c>
      <c r="E22" s="32">
        <v>651956.80656814203</v>
      </c>
      <c r="F22" s="32">
        <v>42890.0597115044</v>
      </c>
      <c r="G22" s="32">
        <v>651956.80656814203</v>
      </c>
      <c r="H22" s="32">
        <v>6.17259165910133E-2</v>
      </c>
    </row>
    <row r="23" spans="1:8" ht="14.25">
      <c r="A23" s="32">
        <v>22</v>
      </c>
      <c r="B23" s="33">
        <v>36</v>
      </c>
      <c r="C23" s="32">
        <v>142419.878</v>
      </c>
      <c r="D23" s="32">
        <v>672898.73901150399</v>
      </c>
      <c r="E23" s="32">
        <v>582337.35594367702</v>
      </c>
      <c r="F23" s="32">
        <v>90561.383067827293</v>
      </c>
      <c r="G23" s="32">
        <v>582337.35594367702</v>
      </c>
      <c r="H23" s="32">
        <v>0.134583969054338</v>
      </c>
    </row>
    <row r="24" spans="1:8" ht="14.25">
      <c r="A24" s="32">
        <v>23</v>
      </c>
      <c r="B24" s="33">
        <v>37</v>
      </c>
      <c r="C24" s="32">
        <v>92481.857000000004</v>
      </c>
      <c r="D24" s="32">
        <v>1065234.47797522</v>
      </c>
      <c r="E24" s="32">
        <v>972592.70993921405</v>
      </c>
      <c r="F24" s="32">
        <v>92641.768036006906</v>
      </c>
      <c r="G24" s="32">
        <v>972592.70993921405</v>
      </c>
      <c r="H24" s="32">
        <v>8.6968428032951697E-2</v>
      </c>
    </row>
    <row r="25" spans="1:8" ht="14.25">
      <c r="A25" s="32">
        <v>24</v>
      </c>
      <c r="B25" s="33">
        <v>38</v>
      </c>
      <c r="C25" s="32">
        <v>128296.932</v>
      </c>
      <c r="D25" s="32">
        <v>547964.06646017695</v>
      </c>
      <c r="E25" s="32">
        <v>517394.39611415903</v>
      </c>
      <c r="F25" s="32">
        <v>30569.670346017701</v>
      </c>
      <c r="G25" s="32">
        <v>517394.39611415903</v>
      </c>
      <c r="H25" s="32">
        <v>5.5787728095924902E-2</v>
      </c>
    </row>
    <row r="26" spans="1:8" ht="14.25">
      <c r="A26" s="32">
        <v>25</v>
      </c>
      <c r="B26" s="33">
        <v>39</v>
      </c>
      <c r="C26" s="32">
        <v>82523.603000000003</v>
      </c>
      <c r="D26" s="32">
        <v>111974.44571669299</v>
      </c>
      <c r="E26" s="32">
        <v>76405.5152326885</v>
      </c>
      <c r="F26" s="32">
        <v>35568.930484004697</v>
      </c>
      <c r="G26" s="32">
        <v>76405.5152326885</v>
      </c>
      <c r="H26" s="32">
        <v>0.31765221302365498</v>
      </c>
    </row>
    <row r="27" spans="1:8" ht="14.25">
      <c r="A27" s="32">
        <v>26</v>
      </c>
      <c r="B27" s="33">
        <v>40</v>
      </c>
      <c r="C27" s="32">
        <v>1</v>
      </c>
      <c r="D27" s="32">
        <v>5.1281999999999996</v>
      </c>
      <c r="E27" s="32">
        <v>5.1281999999999996</v>
      </c>
      <c r="F27" s="32">
        <v>0</v>
      </c>
      <c r="G27" s="32">
        <v>5.1281999999999996</v>
      </c>
      <c r="H27" s="32">
        <v>0</v>
      </c>
    </row>
    <row r="28" spans="1:8" ht="14.25">
      <c r="A28" s="32">
        <v>27</v>
      </c>
      <c r="B28" s="33">
        <v>42</v>
      </c>
      <c r="C28" s="32">
        <v>6928.3950000000004</v>
      </c>
      <c r="D28" s="32">
        <v>93048.382500000007</v>
      </c>
      <c r="E28" s="32">
        <v>85661.542300000001</v>
      </c>
      <c r="F28" s="32">
        <v>7386.8401999999996</v>
      </c>
      <c r="G28" s="32">
        <v>85661.542300000001</v>
      </c>
      <c r="H28" s="32">
        <v>7.9387088754605706E-2</v>
      </c>
    </row>
    <row r="29" spans="1:8" ht="14.25">
      <c r="A29" s="32">
        <v>28</v>
      </c>
      <c r="B29" s="33">
        <v>75</v>
      </c>
      <c r="C29" s="32">
        <v>229</v>
      </c>
      <c r="D29" s="32">
        <v>130876.153846154</v>
      </c>
      <c r="E29" s="32">
        <v>124735.722649573</v>
      </c>
      <c r="F29" s="32">
        <v>6140.4311965812003</v>
      </c>
      <c r="G29" s="32">
        <v>124735.722649573</v>
      </c>
      <c r="H29" s="32">
        <v>4.6917876298529802E-2</v>
      </c>
    </row>
    <row r="30" spans="1:8" ht="14.25">
      <c r="A30" s="32">
        <v>29</v>
      </c>
      <c r="B30" s="33">
        <v>76</v>
      </c>
      <c r="C30" s="32">
        <v>1556</v>
      </c>
      <c r="D30" s="32">
        <v>255142.328839316</v>
      </c>
      <c r="E30" s="32">
        <v>238846.52031025599</v>
      </c>
      <c r="F30" s="32">
        <v>16295.808529059799</v>
      </c>
      <c r="G30" s="32">
        <v>238846.52031025599</v>
      </c>
      <c r="H30" s="32">
        <v>6.3869482587197907E-2</v>
      </c>
    </row>
    <row r="31" spans="1:8" ht="14.25">
      <c r="A31" s="32">
        <v>30</v>
      </c>
      <c r="B31" s="33">
        <v>99</v>
      </c>
      <c r="C31" s="32">
        <v>25</v>
      </c>
      <c r="D31" s="32">
        <v>12427.501701838</v>
      </c>
      <c r="E31" s="32">
        <v>11384.448831404599</v>
      </c>
      <c r="F31" s="32">
        <v>1043.0528704333999</v>
      </c>
      <c r="G31" s="32">
        <v>11384.448831404599</v>
      </c>
      <c r="H31" s="32">
        <v>8.3931018112766598E-2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  <row r="34" spans="1:8" ht="14.25">
      <c r="A34" s="32"/>
      <c r="B34" s="33"/>
      <c r="C34" s="32"/>
      <c r="D34" s="32"/>
      <c r="E34" s="32"/>
      <c r="F34" s="32"/>
      <c r="G34" s="32"/>
      <c r="H34" s="32"/>
    </row>
    <row r="35" spans="1:8" ht="14.25">
      <c r="A35" s="32"/>
      <c r="B35" s="33"/>
      <c r="C35" s="32"/>
      <c r="D35" s="32"/>
      <c r="E35" s="32"/>
      <c r="F35" s="32"/>
      <c r="G35" s="32"/>
      <c r="H35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2014-05-09T00:43:42Z</dcterms:modified>
</cp:coreProperties>
</file>