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<sst xmlns="http://schemas.openxmlformats.org/spreadsheetml/2006/main" count="114" uniqueCount="71">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</sst>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399" Type="http://schemas.openxmlformats.org/officeDocument/2006/relationships/hyperlink" Target="cid:25d8489d2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45" Type="http://schemas.openxmlformats.org/officeDocument/2006/relationships/hyperlink" Target="cid:edd0fa12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389" Type="http://schemas.openxmlformats.org/officeDocument/2006/relationships/hyperlink" Target="cid:fbcceaee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35" Type="http://schemas.openxmlformats.org/officeDocument/2006/relationships/hyperlink" Target="cid:c9d21d83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25" Type="http://schemas.openxmlformats.org/officeDocument/2006/relationships/hyperlink" Target="cid:964fe8f22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15" Type="http://schemas.openxmlformats.org/officeDocument/2006/relationships/hyperlink" Target="cid:723deda52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29" sqref="I2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22055204.294300001</v>
      </c>
      <c r="F3" s="25">
        <f>RA!I7</f>
        <v>1933032.2194999999</v>
      </c>
      <c r="G3" s="16">
        <f>E3-F3</f>
        <v>20122172.0748</v>
      </c>
      <c r="H3" s="27">
        <f>RA!J7</f>
        <v>8.7645174068941998</v>
      </c>
      <c r="I3" s="20">
        <f>SUM(I4:I39)</f>
        <v>22055209.500205658</v>
      </c>
      <c r="J3" s="21">
        <f>SUM(J4:J39)</f>
        <v>20122172.035031889</v>
      </c>
      <c r="K3" s="22">
        <f>E3-I3</f>
        <v>-5.20590565726161</v>
      </c>
      <c r="L3" s="22">
        <f>G3-J3</f>
        <v>3.976811096072197E-2</v>
      </c>
    </row>
    <row r="4" spans="1:12">
      <c r="A4" s="59">
        <f>RA!A8</f>
        <v>41770</v>
      </c>
      <c r="B4" s="12">
        <v>12</v>
      </c>
      <c r="C4" s="56" t="s">
        <v>6</v>
      </c>
      <c r="D4" s="56"/>
      <c r="E4" s="15">
        <f>VLOOKUP(C4,RA!B8:D39,3,0)</f>
        <v>745776.70759999997</v>
      </c>
      <c r="F4" s="25">
        <f>VLOOKUP(C4,RA!B8:I43,8,0)</f>
        <v>162102.48850000001</v>
      </c>
      <c r="G4" s="16">
        <f t="shared" ref="G4:G39" si="0">E4-F4</f>
        <v>583674.21909999999</v>
      </c>
      <c r="H4" s="27">
        <f>RA!J8</f>
        <v>21.736062127988099</v>
      </c>
      <c r="I4" s="20">
        <f>VLOOKUP(B4,RMS!B:D,3,FALSE)</f>
        <v>745777.40746837598</v>
      </c>
      <c r="J4" s="21">
        <f>VLOOKUP(B4,RMS!B:E,4,FALSE)</f>
        <v>583674.223817094</v>
      </c>
      <c r="K4" s="22">
        <f t="shared" ref="K4:K39" si="1">E4-I4</f>
        <v>-0.69986837601754814</v>
      </c>
      <c r="L4" s="22">
        <f t="shared" ref="L4:L39" si="2">G4-J4</f>
        <v>-4.7170940088108182E-3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137317.03279999999</v>
      </c>
      <c r="F5" s="25">
        <f>VLOOKUP(C5,RA!B9:I44,8,0)</f>
        <v>29817.810600000001</v>
      </c>
      <c r="G5" s="16">
        <f t="shared" si="0"/>
        <v>107499.22219999999</v>
      </c>
      <c r="H5" s="27">
        <f>RA!J9</f>
        <v>21.7145753822318</v>
      </c>
      <c r="I5" s="20">
        <f>VLOOKUP(B5,RMS!B:D,3,FALSE)</f>
        <v>137317.06763943701</v>
      </c>
      <c r="J5" s="21">
        <f>VLOOKUP(B5,RMS!B:E,4,FALSE)</f>
        <v>107499.2238027</v>
      </c>
      <c r="K5" s="22">
        <f t="shared" si="1"/>
        <v>-3.4839437023038045E-2</v>
      </c>
      <c r="L5" s="22">
        <f t="shared" si="2"/>
        <v>-1.6027000092435628E-3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194661.64480000001</v>
      </c>
      <c r="F6" s="25">
        <f>VLOOKUP(C6,RA!B10:I45,8,0)</f>
        <v>48452.204400000002</v>
      </c>
      <c r="G6" s="16">
        <f t="shared" si="0"/>
        <v>146209.44040000002</v>
      </c>
      <c r="H6" s="27">
        <f>RA!J10</f>
        <v>24.890473133411</v>
      </c>
      <c r="I6" s="20">
        <f>VLOOKUP(B6,RMS!B:D,3,FALSE)</f>
        <v>194664.453522222</v>
      </c>
      <c r="J6" s="21">
        <f>VLOOKUP(B6,RMS!B:E,4,FALSE)</f>
        <v>146209.440308547</v>
      </c>
      <c r="K6" s="22">
        <f t="shared" si="1"/>
        <v>-2.8087222219910473</v>
      </c>
      <c r="L6" s="22">
        <f t="shared" si="2"/>
        <v>9.145302465185523E-5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82365.209300000002</v>
      </c>
      <c r="F7" s="25">
        <f>VLOOKUP(C7,RA!B11:I46,8,0)</f>
        <v>14110.9535</v>
      </c>
      <c r="G7" s="16">
        <f t="shared" si="0"/>
        <v>68254.255799999999</v>
      </c>
      <c r="H7" s="27">
        <f>RA!J11</f>
        <v>17.132177068358398</v>
      </c>
      <c r="I7" s="20">
        <f>VLOOKUP(B7,RMS!B:D,3,FALSE)</f>
        <v>82365.243261538504</v>
      </c>
      <c r="J7" s="21">
        <f>VLOOKUP(B7,RMS!B:E,4,FALSE)</f>
        <v>68254.255868376102</v>
      </c>
      <c r="K7" s="22">
        <f t="shared" si="1"/>
        <v>-3.3961538501898758E-2</v>
      </c>
      <c r="L7" s="22">
        <f t="shared" si="2"/>
        <v>-6.8376102717593312E-5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413811.48420000001</v>
      </c>
      <c r="F8" s="25">
        <f>VLOOKUP(C8,RA!B12:I47,8,0)</f>
        <v>-47198.150399999999</v>
      </c>
      <c r="G8" s="16">
        <f t="shared" si="0"/>
        <v>461009.63459999999</v>
      </c>
      <c r="H8" s="27">
        <f>RA!J12</f>
        <v>-11.405713036516101</v>
      </c>
      <c r="I8" s="20">
        <f>VLOOKUP(B8,RMS!B:D,3,FALSE)</f>
        <v>413811.491467521</v>
      </c>
      <c r="J8" s="21">
        <f>VLOOKUP(B8,RMS!B:E,4,FALSE)</f>
        <v>461009.63478376099</v>
      </c>
      <c r="K8" s="22">
        <f t="shared" si="1"/>
        <v>-7.2675209958106279E-3</v>
      </c>
      <c r="L8" s="22">
        <f t="shared" si="2"/>
        <v>-1.8376100342720747E-4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408116.12939999998</v>
      </c>
      <c r="F9" s="25">
        <f>VLOOKUP(C9,RA!B13:I48,8,0)</f>
        <v>67330.763600000006</v>
      </c>
      <c r="G9" s="16">
        <f t="shared" si="0"/>
        <v>340785.36579999997</v>
      </c>
      <c r="H9" s="27">
        <f>RA!J13</f>
        <v>16.497942313377202</v>
      </c>
      <c r="I9" s="20">
        <f>VLOOKUP(B9,RMS!B:D,3,FALSE)</f>
        <v>408116.36754273501</v>
      </c>
      <c r="J9" s="21">
        <f>VLOOKUP(B9,RMS!B:E,4,FALSE)</f>
        <v>340785.36561452999</v>
      </c>
      <c r="K9" s="22">
        <f t="shared" si="1"/>
        <v>-0.23814273503376171</v>
      </c>
      <c r="L9" s="22">
        <f t="shared" si="2"/>
        <v>1.8546998035162687E-4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202062.87359999999</v>
      </c>
      <c r="F10" s="25">
        <f>VLOOKUP(C10,RA!B14:I49,8,0)</f>
        <v>41309.751100000001</v>
      </c>
      <c r="G10" s="16">
        <f t="shared" si="0"/>
        <v>160753.1225</v>
      </c>
      <c r="H10" s="27">
        <f>RA!J14</f>
        <v>20.444008522701701</v>
      </c>
      <c r="I10" s="20">
        <f>VLOOKUP(B10,RMS!B:D,3,FALSE)</f>
        <v>202062.86577948701</v>
      </c>
      <c r="J10" s="21">
        <f>VLOOKUP(B10,RMS!B:E,4,FALSE)</f>
        <v>160753.11969316201</v>
      </c>
      <c r="K10" s="22">
        <f t="shared" si="1"/>
        <v>7.8205129830166698E-3</v>
      </c>
      <c r="L10" s="22">
        <f t="shared" si="2"/>
        <v>2.8068379906471819E-3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147503.44709999999</v>
      </c>
      <c r="F11" s="25">
        <f>VLOOKUP(C11,RA!B15:I50,8,0)</f>
        <v>32354.822199999999</v>
      </c>
      <c r="G11" s="16">
        <f t="shared" si="0"/>
        <v>115148.6249</v>
      </c>
      <c r="H11" s="27">
        <f>RA!J15</f>
        <v>21.934960054231802</v>
      </c>
      <c r="I11" s="20">
        <f>VLOOKUP(B11,RMS!B:D,3,FALSE)</f>
        <v>147503.55151196601</v>
      </c>
      <c r="J11" s="21">
        <f>VLOOKUP(B11,RMS!B:E,4,FALSE)</f>
        <v>115148.62538461501</v>
      </c>
      <c r="K11" s="22">
        <f t="shared" si="1"/>
        <v>-0.10441196602187119</v>
      </c>
      <c r="L11" s="22">
        <f t="shared" si="2"/>
        <v>-4.846150113735348E-4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1182739.1000000001</v>
      </c>
      <c r="F12" s="25">
        <f>VLOOKUP(C12,RA!B16:I51,8,0)</f>
        <v>69211.925499999998</v>
      </c>
      <c r="G12" s="16">
        <f t="shared" si="0"/>
        <v>1113527.1745000002</v>
      </c>
      <c r="H12" s="27">
        <f>RA!J16</f>
        <v>5.8518337222469397</v>
      </c>
      <c r="I12" s="20">
        <f>VLOOKUP(B12,RMS!B:D,3,FALSE)</f>
        <v>1182738.8421</v>
      </c>
      <c r="J12" s="21">
        <f>VLOOKUP(B12,RMS!B:E,4,FALSE)</f>
        <v>1113527.1745</v>
      </c>
      <c r="K12" s="22">
        <f t="shared" si="1"/>
        <v>0.25790000008419156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552339.59140000003</v>
      </c>
      <c r="F13" s="25">
        <f>VLOOKUP(C13,RA!B17:I52,8,0)</f>
        <v>56493.266199999998</v>
      </c>
      <c r="G13" s="16">
        <f t="shared" si="0"/>
        <v>495846.32520000002</v>
      </c>
      <c r="H13" s="27">
        <f>RA!J17</f>
        <v>10.227995073974</v>
      </c>
      <c r="I13" s="20">
        <f>VLOOKUP(B13,RMS!B:D,3,FALSE)</f>
        <v>552339.69248461502</v>
      </c>
      <c r="J13" s="21">
        <f>VLOOKUP(B13,RMS!B:E,4,FALSE)</f>
        <v>495846.32549230801</v>
      </c>
      <c r="K13" s="22">
        <f t="shared" si="1"/>
        <v>-0.10108461498748511</v>
      </c>
      <c r="L13" s="22">
        <f t="shared" si="2"/>
        <v>-2.923079882748425E-4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2440001.3651000001</v>
      </c>
      <c r="F14" s="25">
        <f>VLOOKUP(C14,RA!B18:I53,8,0)</f>
        <v>330629.49440000003</v>
      </c>
      <c r="G14" s="16">
        <f t="shared" si="0"/>
        <v>2109371.8706999999</v>
      </c>
      <c r="H14" s="27">
        <f>RA!J18</f>
        <v>13.5503815337599</v>
      </c>
      <c r="I14" s="20">
        <f>VLOOKUP(B14,RMS!B:D,3,FALSE)</f>
        <v>2440002.0437068399</v>
      </c>
      <c r="J14" s="21">
        <f>VLOOKUP(B14,RMS!B:E,4,FALSE)</f>
        <v>2109371.8613068401</v>
      </c>
      <c r="K14" s="22">
        <f t="shared" si="1"/>
        <v>-0.67860683985054493</v>
      </c>
      <c r="L14" s="22">
        <f t="shared" si="2"/>
        <v>9.3931597657501698E-3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754834.08330000006</v>
      </c>
      <c r="F15" s="25">
        <f>VLOOKUP(C15,RA!B19:I54,8,0)</f>
        <v>87895.400299999994</v>
      </c>
      <c r="G15" s="16">
        <f t="shared" si="0"/>
        <v>666938.68300000008</v>
      </c>
      <c r="H15" s="27">
        <f>RA!J19</f>
        <v>11.64433380058</v>
      </c>
      <c r="I15" s="20">
        <f>VLOOKUP(B15,RMS!B:D,3,FALSE)</f>
        <v>754834.15954102599</v>
      </c>
      <c r="J15" s="21">
        <f>VLOOKUP(B15,RMS!B:E,4,FALSE)</f>
        <v>666938.68295982899</v>
      </c>
      <c r="K15" s="22">
        <f t="shared" si="1"/>
        <v>-7.6241025933995843E-2</v>
      </c>
      <c r="L15" s="22">
        <f t="shared" si="2"/>
        <v>4.0171085856854916E-5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1069687.4124</v>
      </c>
      <c r="F16" s="25">
        <f>VLOOKUP(C16,RA!B20:I55,8,0)</f>
        <v>87854.974100000007</v>
      </c>
      <c r="G16" s="16">
        <f t="shared" si="0"/>
        <v>981832.43830000004</v>
      </c>
      <c r="H16" s="27">
        <f>RA!J20</f>
        <v>8.2131446141713997</v>
      </c>
      <c r="I16" s="20">
        <f>VLOOKUP(B16,RMS!B:D,3,FALSE)</f>
        <v>1069687.4073000001</v>
      </c>
      <c r="J16" s="21">
        <f>VLOOKUP(B16,RMS!B:E,4,FALSE)</f>
        <v>981832.43830000004</v>
      </c>
      <c r="K16" s="22">
        <f t="shared" si="1"/>
        <v>5.0999999511986971E-3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1074288.6174000001</v>
      </c>
      <c r="F17" s="25">
        <f>VLOOKUP(C17,RA!B21:I56,8,0)</f>
        <v>-171560.11410000001</v>
      </c>
      <c r="G17" s="16">
        <f t="shared" si="0"/>
        <v>1245848.7315000002</v>
      </c>
      <c r="H17" s="27">
        <f>RA!J21</f>
        <v>-15.9696483162235</v>
      </c>
      <c r="I17" s="20">
        <f>VLOOKUP(B17,RMS!B:D,3,FALSE)</f>
        <v>1074288.2991222199</v>
      </c>
      <c r="J17" s="21">
        <f>VLOOKUP(B17,RMS!B:E,4,FALSE)</f>
        <v>1245848.7316666699</v>
      </c>
      <c r="K17" s="22">
        <f t="shared" si="1"/>
        <v>0.31827778019942343</v>
      </c>
      <c r="L17" s="22">
        <f t="shared" si="2"/>
        <v>-1.6666972078382969E-4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1647749.3663000001</v>
      </c>
      <c r="F18" s="25">
        <f>VLOOKUP(C18,RA!B22:I57,8,0)</f>
        <v>192368.43229999999</v>
      </c>
      <c r="G18" s="16">
        <f t="shared" si="0"/>
        <v>1455380.9340000001</v>
      </c>
      <c r="H18" s="27">
        <f>RA!J22</f>
        <v>11.674617283086</v>
      </c>
      <c r="I18" s="20">
        <f>VLOOKUP(B18,RMS!B:D,3,FALSE)</f>
        <v>1647749.4877333301</v>
      </c>
      <c r="J18" s="21">
        <f>VLOOKUP(B18,RMS!B:E,4,FALSE)</f>
        <v>1455380.9331</v>
      </c>
      <c r="K18" s="22">
        <f t="shared" si="1"/>
        <v>-0.12143333000130951</v>
      </c>
      <c r="L18" s="22">
        <f t="shared" si="2"/>
        <v>9.0000010095536709E-4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3642362.6834</v>
      </c>
      <c r="F19" s="25">
        <f>VLOOKUP(C19,RA!B23:I58,8,0)</f>
        <v>83812.412299999996</v>
      </c>
      <c r="G19" s="16">
        <f t="shared" si="0"/>
        <v>3558550.2711</v>
      </c>
      <c r="H19" s="27">
        <f>RA!J23</f>
        <v>2.3010452166659201</v>
      </c>
      <c r="I19" s="20">
        <f>VLOOKUP(B19,RMS!B:D,3,FALSE)</f>
        <v>3642363.9480777802</v>
      </c>
      <c r="J19" s="21">
        <f>VLOOKUP(B19,RMS!B:E,4,FALSE)</f>
        <v>3558550.3217974398</v>
      </c>
      <c r="K19" s="22">
        <f t="shared" si="1"/>
        <v>-1.2646777802146971</v>
      </c>
      <c r="L19" s="22">
        <f t="shared" si="2"/>
        <v>-5.0697439815849066E-2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328456.90740000003</v>
      </c>
      <c r="F20" s="25">
        <f>VLOOKUP(C20,RA!B24:I59,8,0)</f>
        <v>54100.106099999997</v>
      </c>
      <c r="G20" s="16">
        <f t="shared" si="0"/>
        <v>274356.80130000005</v>
      </c>
      <c r="H20" s="27">
        <f>RA!J24</f>
        <v>16.470990526046702</v>
      </c>
      <c r="I20" s="20">
        <f>VLOOKUP(B20,RMS!B:D,3,FALSE)</f>
        <v>328456.89083942201</v>
      </c>
      <c r="J20" s="21">
        <f>VLOOKUP(B20,RMS!B:E,4,FALSE)</f>
        <v>274356.79281117802</v>
      </c>
      <c r="K20" s="22">
        <f t="shared" si="1"/>
        <v>1.656057802028954E-2</v>
      </c>
      <c r="L20" s="22">
        <f t="shared" si="2"/>
        <v>8.4888220299035311E-3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267094.4374</v>
      </c>
      <c r="F21" s="25">
        <f>VLOOKUP(C21,RA!B25:I60,8,0)</f>
        <v>23978.969300000001</v>
      </c>
      <c r="G21" s="16">
        <f t="shared" si="0"/>
        <v>243115.4681</v>
      </c>
      <c r="H21" s="27">
        <f>RA!J25</f>
        <v>8.9777119783625992</v>
      </c>
      <c r="I21" s="20">
        <f>VLOOKUP(B21,RMS!B:D,3,FALSE)</f>
        <v>267094.43276017701</v>
      </c>
      <c r="J21" s="21">
        <f>VLOOKUP(B21,RMS!B:E,4,FALSE)</f>
        <v>243115.47480277799</v>
      </c>
      <c r="K21" s="22">
        <f t="shared" si="1"/>
        <v>4.6398229897022247E-3</v>
      </c>
      <c r="L21" s="22">
        <f t="shared" si="2"/>
        <v>-6.7027779878117144E-3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676340.10580000002</v>
      </c>
      <c r="F22" s="25">
        <f>VLOOKUP(C22,RA!B26:I61,8,0)</f>
        <v>148490.48629999999</v>
      </c>
      <c r="G22" s="16">
        <f t="shared" si="0"/>
        <v>527849.61950000003</v>
      </c>
      <c r="H22" s="27">
        <f>RA!J26</f>
        <v>21.9550023762616</v>
      </c>
      <c r="I22" s="20">
        <f>VLOOKUP(B22,RMS!B:D,3,FALSE)</f>
        <v>676340.03577087994</v>
      </c>
      <c r="J22" s="21">
        <f>VLOOKUP(B22,RMS!B:E,4,FALSE)</f>
        <v>527849.59788774198</v>
      </c>
      <c r="K22" s="22">
        <f t="shared" si="1"/>
        <v>7.0029120077379048E-2</v>
      </c>
      <c r="L22" s="22">
        <f t="shared" si="2"/>
        <v>2.1612258045934141E-2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375819.56510000001</v>
      </c>
      <c r="F23" s="25">
        <f>VLOOKUP(C23,RA!B27:I62,8,0)</f>
        <v>73665.804499999998</v>
      </c>
      <c r="G23" s="16">
        <f t="shared" si="0"/>
        <v>302153.76060000004</v>
      </c>
      <c r="H23" s="27">
        <f>RA!J27</f>
        <v>19.601375591076199</v>
      </c>
      <c r="I23" s="20">
        <f>VLOOKUP(B23,RMS!B:D,3,FALSE)</f>
        <v>375819.40248716401</v>
      </c>
      <c r="J23" s="21">
        <f>VLOOKUP(B23,RMS!B:E,4,FALSE)</f>
        <v>302153.76062861498</v>
      </c>
      <c r="K23" s="22">
        <f t="shared" si="1"/>
        <v>0.16261283599305898</v>
      </c>
      <c r="L23" s="22">
        <f t="shared" si="2"/>
        <v>-2.8614944312721491E-5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1056207.0861</v>
      </c>
      <c r="F24" s="25">
        <f>VLOOKUP(C24,RA!B28:I63,8,0)</f>
        <v>40552.094100000002</v>
      </c>
      <c r="G24" s="16">
        <f t="shared" si="0"/>
        <v>1015654.992</v>
      </c>
      <c r="H24" s="27">
        <f>RA!J28</f>
        <v>3.8394075019641201</v>
      </c>
      <c r="I24" s="20">
        <f>VLOOKUP(B24,RMS!B:D,3,FALSE)</f>
        <v>1056207.0856938099</v>
      </c>
      <c r="J24" s="21">
        <f>VLOOKUP(B24,RMS!B:E,4,FALSE)</f>
        <v>1015654.96738673</v>
      </c>
      <c r="K24" s="22">
        <f t="shared" si="1"/>
        <v>4.061900544911623E-4</v>
      </c>
      <c r="L24" s="22">
        <f t="shared" si="2"/>
        <v>2.4613269953988492E-2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872136.44790000003</v>
      </c>
      <c r="F25" s="25">
        <f>VLOOKUP(C25,RA!B29:I64,8,0)</f>
        <v>133261.23980000001</v>
      </c>
      <c r="G25" s="16">
        <f t="shared" si="0"/>
        <v>738875.20810000005</v>
      </c>
      <c r="H25" s="27">
        <f>RA!J29</f>
        <v>15.2798613245527</v>
      </c>
      <c r="I25" s="20">
        <f>VLOOKUP(B25,RMS!B:D,3,FALSE)</f>
        <v>872136.44856460195</v>
      </c>
      <c r="J25" s="21">
        <f>VLOOKUP(B25,RMS!B:E,4,FALSE)</f>
        <v>738875.25582407101</v>
      </c>
      <c r="K25" s="22">
        <f t="shared" si="1"/>
        <v>-6.6460191737860441E-4</v>
      </c>
      <c r="L25" s="22">
        <f t="shared" si="2"/>
        <v>-4.7724070958793163E-2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1768557.6403999999</v>
      </c>
      <c r="F26" s="25">
        <f>VLOOKUP(C26,RA!B30:I65,8,0)</f>
        <v>200706.4356</v>
      </c>
      <c r="G26" s="16">
        <f t="shared" si="0"/>
        <v>1567851.2047999999</v>
      </c>
      <c r="H26" s="27">
        <f>RA!J30</f>
        <v>11.348594527832599</v>
      </c>
      <c r="I26" s="20">
        <f>VLOOKUP(B26,RMS!B:D,3,FALSE)</f>
        <v>1768557.6057672601</v>
      </c>
      <c r="J26" s="21">
        <f>VLOOKUP(B26,RMS!B:E,4,FALSE)</f>
        <v>1567851.1743699801</v>
      </c>
      <c r="K26" s="22">
        <f t="shared" si="1"/>
        <v>3.4632739843800664E-2</v>
      </c>
      <c r="L26" s="22">
        <f t="shared" si="2"/>
        <v>3.0430019833147526E-2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870827.43070000003</v>
      </c>
      <c r="F27" s="25">
        <f>VLOOKUP(C27,RA!B31:I66,8,0)</f>
        <v>53064.623699999996</v>
      </c>
      <c r="G27" s="16">
        <f t="shared" si="0"/>
        <v>817762.80700000003</v>
      </c>
      <c r="H27" s="27">
        <f>RA!J31</f>
        <v>6.09358660846787</v>
      </c>
      <c r="I27" s="20">
        <f>VLOOKUP(B27,RMS!B:D,3,FALSE)</f>
        <v>870827.44211769896</v>
      </c>
      <c r="J27" s="21">
        <f>VLOOKUP(B27,RMS!B:E,4,FALSE)</f>
        <v>817762.77631592902</v>
      </c>
      <c r="K27" s="22">
        <f t="shared" si="1"/>
        <v>-1.141769893001765E-2</v>
      </c>
      <c r="L27" s="22">
        <f t="shared" si="2"/>
        <v>3.0684071010909975E-2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189279.3921</v>
      </c>
      <c r="F28" s="25">
        <f>VLOOKUP(C28,RA!B32:I67,8,0)</f>
        <v>56376.171000000002</v>
      </c>
      <c r="G28" s="16">
        <f t="shared" si="0"/>
        <v>132903.2211</v>
      </c>
      <c r="H28" s="27">
        <f>RA!J32</f>
        <v>29.784632322897199</v>
      </c>
      <c r="I28" s="20">
        <f>VLOOKUP(B28,RMS!B:D,3,FALSE)</f>
        <v>189279.30197519899</v>
      </c>
      <c r="J28" s="21">
        <f>VLOOKUP(B28,RMS!B:E,4,FALSE)</f>
        <v>132903.20080966299</v>
      </c>
      <c r="K28" s="22">
        <f t="shared" si="1"/>
        <v>9.0124801005003974E-2</v>
      </c>
      <c r="L28" s="22">
        <f t="shared" si="2"/>
        <v>2.0290337008191273E-2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12.735099999999999</v>
      </c>
      <c r="F29" s="25">
        <f>VLOOKUP(C29,RA!B33:I68,8,0)</f>
        <v>1.3281000000000001</v>
      </c>
      <c r="G29" s="16">
        <f t="shared" si="0"/>
        <v>11.407</v>
      </c>
      <c r="H29" s="27">
        <f>RA!J33</f>
        <v>10.428657804022</v>
      </c>
      <c r="I29" s="20">
        <f>VLOOKUP(B29,RMS!B:D,3,FALSE)</f>
        <v>12.734999999999999</v>
      </c>
      <c r="J29" s="21">
        <f>VLOOKUP(B29,RMS!B:E,4,FALSE)</f>
        <v>11.407</v>
      </c>
      <c r="K29" s="22">
        <f t="shared" si="1"/>
        <v>9.9999999999766942E-5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153768.3965</v>
      </c>
      <c r="F31" s="25">
        <f>VLOOKUP(C31,RA!B35:I70,8,0)</f>
        <v>13313.5574</v>
      </c>
      <c r="G31" s="16">
        <f t="shared" si="0"/>
        <v>140454.83910000001</v>
      </c>
      <c r="H31" s="27">
        <f>RA!J35</f>
        <v>8.6581883553685905</v>
      </c>
      <c r="I31" s="20">
        <f>VLOOKUP(B31,RMS!B:D,3,FALSE)</f>
        <v>153768.39610000001</v>
      </c>
      <c r="J31" s="21">
        <f>VLOOKUP(B31,RMS!B:E,4,FALSE)</f>
        <v>140454.84179999999</v>
      </c>
      <c r="K31" s="22">
        <f t="shared" si="1"/>
        <v>3.9999998989515007E-4</v>
      </c>
      <c r="L31" s="22">
        <f t="shared" si="2"/>
        <v>-2.6999999827239662E-3</v>
      </c>
    </row>
    <row r="32" spans="1:12">
      <c r="A32" s="59"/>
      <c r="B32" s="12">
        <v>71</v>
      </c>
      <c r="C32" s="56" t="s">
        <v>37</v>
      </c>
      <c r="D32" s="5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327378.20510000002</v>
      </c>
      <c r="F35" s="25">
        <f>VLOOKUP(C35,RA!B8:I74,8,0)</f>
        <v>17054.754300000001</v>
      </c>
      <c r="G35" s="16">
        <f t="shared" si="0"/>
        <v>310323.45079999999</v>
      </c>
      <c r="H35" s="27">
        <f>RA!J39</f>
        <v>5.2094959390441096</v>
      </c>
      <c r="I35" s="20">
        <f>VLOOKUP(B35,RMS!B:D,3,FALSE)</f>
        <v>327378.20512820501</v>
      </c>
      <c r="J35" s="21">
        <f>VLOOKUP(B35,RMS!B:E,4,FALSE)</f>
        <v>310323.44658119697</v>
      </c>
      <c r="K35" s="22">
        <f t="shared" si="1"/>
        <v>-2.820498775690794E-5</v>
      </c>
      <c r="L35" s="22">
        <f t="shared" si="2"/>
        <v>4.2188030201941729E-3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456825.06520000001</v>
      </c>
      <c r="F36" s="25">
        <f>VLOOKUP(C36,RA!B8:I75,8,0)</f>
        <v>31994.669000000002</v>
      </c>
      <c r="G36" s="16">
        <f t="shared" si="0"/>
        <v>424830.39620000002</v>
      </c>
      <c r="H36" s="27">
        <f>RA!J40</f>
        <v>7.00370260681572</v>
      </c>
      <c r="I36" s="20">
        <f>VLOOKUP(B36,RMS!B:D,3,FALSE)</f>
        <v>456825.05843589699</v>
      </c>
      <c r="J36" s="21">
        <f>VLOOKUP(B36,RMS!B:E,4,FALSE)</f>
        <v>424830.39445641002</v>
      </c>
      <c r="K36" s="22">
        <f t="shared" si="1"/>
        <v>6.7641030182130635E-3</v>
      </c>
      <c r="L36" s="22">
        <f t="shared" si="2"/>
        <v>1.7435899935662746E-3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16884.131399999998</v>
      </c>
      <c r="F39" s="25">
        <f>VLOOKUP(C39,RA!B8:I78,8,0)</f>
        <v>1485.5458000000001</v>
      </c>
      <c r="G39" s="16">
        <f t="shared" si="0"/>
        <v>15398.585599999999</v>
      </c>
      <c r="H39" s="27">
        <f>RA!J43</f>
        <v>8.7984733404763702</v>
      </c>
      <c r="I39" s="20">
        <f>VLOOKUP(B39,RMS!B:D,3,FALSE)</f>
        <v>16884.1313062552</v>
      </c>
      <c r="J39" s="21">
        <f>VLOOKUP(B39,RMS!B:E,4,FALSE)</f>
        <v>15398.5859617276</v>
      </c>
      <c r="K39" s="22">
        <f t="shared" si="1"/>
        <v>9.3744798505213112E-5</v>
      </c>
      <c r="L39" s="22">
        <f t="shared" si="2"/>
        <v>-3.6172760155750439E-4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topLeftCell="A28" workbookViewId="0">
      <selection sqref="A1:XFD1048576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22055204.294300001</v>
      </c>
      <c r="E7" s="44">
        <v>20439875</v>
      </c>
      <c r="F7" s="45">
        <v>107.90283352662399</v>
      </c>
      <c r="G7" s="44">
        <v>16331524.477499999</v>
      </c>
      <c r="H7" s="45">
        <v>35.0468189585457</v>
      </c>
      <c r="I7" s="44">
        <v>1933032.2194999999</v>
      </c>
      <c r="J7" s="45">
        <v>8.7645174068941998</v>
      </c>
      <c r="K7" s="44">
        <v>1882324.8848999999</v>
      </c>
      <c r="L7" s="45">
        <v>11.525714500769899</v>
      </c>
      <c r="M7" s="45">
        <v>2.6938673024394E-2</v>
      </c>
      <c r="N7" s="44">
        <v>214685525.01249999</v>
      </c>
      <c r="O7" s="44">
        <v>2843868821.9274001</v>
      </c>
      <c r="P7" s="44">
        <v>1267669</v>
      </c>
      <c r="Q7" s="44">
        <v>1086901</v>
      </c>
      <c r="R7" s="45">
        <v>16.6315055373028</v>
      </c>
      <c r="S7" s="44">
        <v>17.3982358914669</v>
      </c>
      <c r="T7" s="44">
        <v>16.593136730668199</v>
      </c>
      <c r="U7" s="46">
        <v>4.6274758304294199</v>
      </c>
    </row>
    <row r="8" spans="1:23" ht="12" thickBot="1">
      <c r="A8" s="70">
        <v>41770</v>
      </c>
      <c r="B8" s="60" t="s">
        <v>6</v>
      </c>
      <c r="C8" s="61"/>
      <c r="D8" s="47">
        <v>745776.70759999997</v>
      </c>
      <c r="E8" s="47">
        <v>608061</v>
      </c>
      <c r="F8" s="48">
        <v>122.648337518769</v>
      </c>
      <c r="G8" s="47">
        <v>492294.67930000002</v>
      </c>
      <c r="H8" s="48">
        <v>51.489898014016603</v>
      </c>
      <c r="I8" s="47">
        <v>162102.48850000001</v>
      </c>
      <c r="J8" s="48">
        <v>21.736062127988099</v>
      </c>
      <c r="K8" s="47">
        <v>126751.0626</v>
      </c>
      <c r="L8" s="48">
        <v>25.746990152367498</v>
      </c>
      <c r="M8" s="48">
        <v>0.27890437503914101</v>
      </c>
      <c r="N8" s="47">
        <v>6656498.6979</v>
      </c>
      <c r="O8" s="47">
        <v>112268527.2843</v>
      </c>
      <c r="P8" s="47">
        <v>34300</v>
      </c>
      <c r="Q8" s="47">
        <v>27954</v>
      </c>
      <c r="R8" s="48">
        <v>22.701581169063498</v>
      </c>
      <c r="S8" s="47">
        <v>21.742761154518998</v>
      </c>
      <c r="T8" s="47">
        <v>22.291652142806001</v>
      </c>
      <c r="U8" s="49">
        <v>-2.5244769253835302</v>
      </c>
    </row>
    <row r="9" spans="1:23" ht="12" thickBot="1">
      <c r="A9" s="71"/>
      <c r="B9" s="60" t="s">
        <v>7</v>
      </c>
      <c r="C9" s="61"/>
      <c r="D9" s="47">
        <v>137317.03279999999</v>
      </c>
      <c r="E9" s="47">
        <v>115148</v>
      </c>
      <c r="F9" s="48">
        <v>119.252642512245</v>
      </c>
      <c r="G9" s="47">
        <v>110886.72629999999</v>
      </c>
      <c r="H9" s="48">
        <v>23.835410586920698</v>
      </c>
      <c r="I9" s="47">
        <v>29817.810600000001</v>
      </c>
      <c r="J9" s="48">
        <v>21.7145753822318</v>
      </c>
      <c r="K9" s="47">
        <v>25756.3593</v>
      </c>
      <c r="L9" s="48">
        <v>23.227630717780499</v>
      </c>
      <c r="M9" s="48">
        <v>0.157687321126942</v>
      </c>
      <c r="N9" s="47">
        <v>1210448.1887000001</v>
      </c>
      <c r="O9" s="47">
        <v>18928969.537700001</v>
      </c>
      <c r="P9" s="47">
        <v>8130</v>
      </c>
      <c r="Q9" s="47">
        <v>7680</v>
      </c>
      <c r="R9" s="48">
        <v>5.859375</v>
      </c>
      <c r="S9" s="47">
        <v>16.8901639360394</v>
      </c>
      <c r="T9" s="47">
        <v>17.530358750000001</v>
      </c>
      <c r="U9" s="49">
        <v>-3.79034103153153</v>
      </c>
    </row>
    <row r="10" spans="1:23" ht="12" thickBot="1">
      <c r="A10" s="71"/>
      <c r="B10" s="60" t="s">
        <v>8</v>
      </c>
      <c r="C10" s="61"/>
      <c r="D10" s="47">
        <v>194661.64480000001</v>
      </c>
      <c r="E10" s="47">
        <v>170279</v>
      </c>
      <c r="F10" s="48">
        <v>114.31923184890699</v>
      </c>
      <c r="G10" s="47">
        <v>171710.3584</v>
      </c>
      <c r="H10" s="48">
        <v>13.366279480085201</v>
      </c>
      <c r="I10" s="47">
        <v>48452.204400000002</v>
      </c>
      <c r="J10" s="48">
        <v>24.890473133411</v>
      </c>
      <c r="K10" s="47">
        <v>46551.835500000001</v>
      </c>
      <c r="L10" s="48">
        <v>27.110674005791399</v>
      </c>
      <c r="M10" s="48">
        <v>4.0822641676502999E-2</v>
      </c>
      <c r="N10" s="47">
        <v>1913153.5296</v>
      </c>
      <c r="O10" s="47">
        <v>26941612.057100002</v>
      </c>
      <c r="P10" s="47">
        <v>120318</v>
      </c>
      <c r="Q10" s="47">
        <v>103636</v>
      </c>
      <c r="R10" s="48">
        <v>16.096723146397</v>
      </c>
      <c r="S10" s="47">
        <v>1.61789295699729</v>
      </c>
      <c r="T10" s="47">
        <v>1.7429532411517199</v>
      </c>
      <c r="U10" s="49">
        <v>-7.7298243751884099</v>
      </c>
    </row>
    <row r="11" spans="1:23" ht="12" thickBot="1">
      <c r="A11" s="71"/>
      <c r="B11" s="60" t="s">
        <v>9</v>
      </c>
      <c r="C11" s="61"/>
      <c r="D11" s="47">
        <v>82365.209300000002</v>
      </c>
      <c r="E11" s="47">
        <v>62037</v>
      </c>
      <c r="F11" s="48">
        <v>132.76787933007699</v>
      </c>
      <c r="G11" s="47">
        <v>55973.792399999998</v>
      </c>
      <c r="H11" s="48">
        <v>47.1495958526476</v>
      </c>
      <c r="I11" s="47">
        <v>14110.9535</v>
      </c>
      <c r="J11" s="48">
        <v>17.132177068358398</v>
      </c>
      <c r="K11" s="47">
        <v>13511.8673</v>
      </c>
      <c r="L11" s="48">
        <v>24.139631639467002</v>
      </c>
      <c r="M11" s="48">
        <v>4.4337780019493997E-2</v>
      </c>
      <c r="N11" s="47">
        <v>663453.84519999998</v>
      </c>
      <c r="O11" s="47">
        <v>11459227.531500001</v>
      </c>
      <c r="P11" s="47">
        <v>4293</v>
      </c>
      <c r="Q11" s="47">
        <v>3499</v>
      </c>
      <c r="R11" s="48">
        <v>22.692197770791701</v>
      </c>
      <c r="S11" s="47">
        <v>19.185932750989998</v>
      </c>
      <c r="T11" s="47">
        <v>18.8726327807945</v>
      </c>
      <c r="U11" s="49">
        <v>1.63296710283373</v>
      </c>
    </row>
    <row r="12" spans="1:23" ht="12" thickBot="1">
      <c r="A12" s="71"/>
      <c r="B12" s="60" t="s">
        <v>10</v>
      </c>
      <c r="C12" s="61"/>
      <c r="D12" s="47">
        <v>413811.48420000001</v>
      </c>
      <c r="E12" s="47">
        <v>229196</v>
      </c>
      <c r="F12" s="48">
        <v>180.549173720309</v>
      </c>
      <c r="G12" s="47">
        <v>155413.83059999999</v>
      </c>
      <c r="H12" s="48">
        <v>166.26425885161899</v>
      </c>
      <c r="I12" s="47">
        <v>-47198.150399999999</v>
      </c>
      <c r="J12" s="48">
        <v>-11.405713036516101</v>
      </c>
      <c r="K12" s="47">
        <v>33863.073499999999</v>
      </c>
      <c r="L12" s="48">
        <v>21.788970369796701</v>
      </c>
      <c r="M12" s="48">
        <v>-2.3937940512103801</v>
      </c>
      <c r="N12" s="47">
        <v>2932365.784</v>
      </c>
      <c r="O12" s="47">
        <v>33730287.890500002</v>
      </c>
      <c r="P12" s="47">
        <v>2929</v>
      </c>
      <c r="Q12" s="47">
        <v>2472</v>
      </c>
      <c r="R12" s="48">
        <v>18.487055016181198</v>
      </c>
      <c r="S12" s="47">
        <v>141.28080716968199</v>
      </c>
      <c r="T12" s="47">
        <v>143.77472123786399</v>
      </c>
      <c r="U12" s="49">
        <v>-1.76521787930213</v>
      </c>
    </row>
    <row r="13" spans="1:23" ht="12" thickBot="1">
      <c r="A13" s="71"/>
      <c r="B13" s="60" t="s">
        <v>11</v>
      </c>
      <c r="C13" s="61"/>
      <c r="D13" s="47">
        <v>408116.12939999998</v>
      </c>
      <c r="E13" s="47">
        <v>332438</v>
      </c>
      <c r="F13" s="48">
        <v>122.76458449395101</v>
      </c>
      <c r="G13" s="47">
        <v>283968.45850000001</v>
      </c>
      <c r="H13" s="48">
        <v>43.718824110178403</v>
      </c>
      <c r="I13" s="47">
        <v>67330.763600000006</v>
      </c>
      <c r="J13" s="48">
        <v>16.497942313377202</v>
      </c>
      <c r="K13" s="47">
        <v>85764.985799999995</v>
      </c>
      <c r="L13" s="48">
        <v>30.202292977549099</v>
      </c>
      <c r="M13" s="48">
        <v>-0.21493878915794101</v>
      </c>
      <c r="N13" s="47">
        <v>3474370.9829000002</v>
      </c>
      <c r="O13" s="47">
        <v>55028426.162299998</v>
      </c>
      <c r="P13" s="47">
        <v>16908</v>
      </c>
      <c r="Q13" s="47">
        <v>14118</v>
      </c>
      <c r="R13" s="48">
        <v>19.762005949851201</v>
      </c>
      <c r="S13" s="47">
        <v>24.137457381121401</v>
      </c>
      <c r="T13" s="47">
        <v>23.823623296500902</v>
      </c>
      <c r="U13" s="49">
        <v>1.3001952925907501</v>
      </c>
    </row>
    <row r="14" spans="1:23" ht="12" thickBot="1">
      <c r="A14" s="71"/>
      <c r="B14" s="60" t="s">
        <v>12</v>
      </c>
      <c r="C14" s="61"/>
      <c r="D14" s="47">
        <v>202062.87359999999</v>
      </c>
      <c r="E14" s="47">
        <v>188443</v>
      </c>
      <c r="F14" s="48">
        <v>107.227582664254</v>
      </c>
      <c r="G14" s="47">
        <v>147573.80189999999</v>
      </c>
      <c r="H14" s="48">
        <v>36.923268898990102</v>
      </c>
      <c r="I14" s="47">
        <v>41309.751100000001</v>
      </c>
      <c r="J14" s="48">
        <v>20.444008522701701</v>
      </c>
      <c r="K14" s="47">
        <v>30407.370599999998</v>
      </c>
      <c r="L14" s="48">
        <v>20.604856829943898</v>
      </c>
      <c r="M14" s="48">
        <v>0.35854400709017598</v>
      </c>
      <c r="N14" s="47">
        <v>1877562.037</v>
      </c>
      <c r="O14" s="47">
        <v>24409881.055399999</v>
      </c>
      <c r="P14" s="47">
        <v>3350</v>
      </c>
      <c r="Q14" s="47">
        <v>3556</v>
      </c>
      <c r="R14" s="48">
        <v>-5.7930258717660301</v>
      </c>
      <c r="S14" s="47">
        <v>60.317275701492498</v>
      </c>
      <c r="T14" s="47">
        <v>48.015822637795303</v>
      </c>
      <c r="U14" s="49">
        <v>20.394576712278202</v>
      </c>
    </row>
    <row r="15" spans="1:23" ht="12" thickBot="1">
      <c r="A15" s="71"/>
      <c r="B15" s="60" t="s">
        <v>13</v>
      </c>
      <c r="C15" s="61"/>
      <c r="D15" s="47">
        <v>147503.44709999999</v>
      </c>
      <c r="E15" s="47">
        <v>138507</v>
      </c>
      <c r="F15" s="48">
        <v>106.495301392709</v>
      </c>
      <c r="G15" s="47">
        <v>122319.77159999999</v>
      </c>
      <c r="H15" s="48">
        <v>20.588393168647801</v>
      </c>
      <c r="I15" s="47">
        <v>32354.822199999999</v>
      </c>
      <c r="J15" s="48">
        <v>21.934960054231802</v>
      </c>
      <c r="K15" s="47">
        <v>31509.754000000001</v>
      </c>
      <c r="L15" s="48">
        <v>25.760147838601799</v>
      </c>
      <c r="M15" s="48">
        <v>2.6819257300454001E-2</v>
      </c>
      <c r="N15" s="47">
        <v>1688239.3965</v>
      </c>
      <c r="O15" s="47">
        <v>18991724.4549</v>
      </c>
      <c r="P15" s="47">
        <v>5510</v>
      </c>
      <c r="Q15" s="47">
        <v>4944</v>
      </c>
      <c r="R15" s="48">
        <v>11.4482200647249</v>
      </c>
      <c r="S15" s="47">
        <v>26.770135589836698</v>
      </c>
      <c r="T15" s="47">
        <v>25.989971197410998</v>
      </c>
      <c r="U15" s="49">
        <v>2.9143087072067302</v>
      </c>
    </row>
    <row r="16" spans="1:23" ht="12" thickBot="1">
      <c r="A16" s="71"/>
      <c r="B16" s="60" t="s">
        <v>14</v>
      </c>
      <c r="C16" s="61"/>
      <c r="D16" s="47">
        <v>1182739.1000000001</v>
      </c>
      <c r="E16" s="47">
        <v>1146898</v>
      </c>
      <c r="F16" s="48">
        <v>103.125046865545</v>
      </c>
      <c r="G16" s="47">
        <v>894393.33530000004</v>
      </c>
      <c r="H16" s="48">
        <v>32.239256859319298</v>
      </c>
      <c r="I16" s="47">
        <v>69211.925499999998</v>
      </c>
      <c r="J16" s="48">
        <v>5.8518337222469397</v>
      </c>
      <c r="K16" s="47">
        <v>83700.751999999993</v>
      </c>
      <c r="L16" s="48">
        <v>9.3583827938437008</v>
      </c>
      <c r="M16" s="48">
        <v>-0.17310270402349501</v>
      </c>
      <c r="N16" s="47">
        <v>11897781.1052</v>
      </c>
      <c r="O16" s="47">
        <v>141766850.4102</v>
      </c>
      <c r="P16" s="47">
        <v>67765</v>
      </c>
      <c r="Q16" s="47">
        <v>58109</v>
      </c>
      <c r="R16" s="48">
        <v>16.6170472732279</v>
      </c>
      <c r="S16" s="47">
        <v>17.453539437762899</v>
      </c>
      <c r="T16" s="47">
        <v>16.7774583300349</v>
      </c>
      <c r="U16" s="49">
        <v>3.8736046068979002</v>
      </c>
    </row>
    <row r="17" spans="1:21" ht="12" thickBot="1">
      <c r="A17" s="71"/>
      <c r="B17" s="60" t="s">
        <v>15</v>
      </c>
      <c r="C17" s="61"/>
      <c r="D17" s="47">
        <v>552339.59140000003</v>
      </c>
      <c r="E17" s="47">
        <v>405918</v>
      </c>
      <c r="F17" s="48">
        <v>136.07171679994499</v>
      </c>
      <c r="G17" s="47">
        <v>334949.03830000001</v>
      </c>
      <c r="H17" s="48">
        <v>64.902575688332703</v>
      </c>
      <c r="I17" s="47">
        <v>56493.266199999998</v>
      </c>
      <c r="J17" s="48">
        <v>10.227995073974</v>
      </c>
      <c r="K17" s="47">
        <v>52604.548300000002</v>
      </c>
      <c r="L17" s="48">
        <v>15.705239390144</v>
      </c>
      <c r="M17" s="48">
        <v>7.3923605955571001E-2</v>
      </c>
      <c r="N17" s="47">
        <v>11351447.724300001</v>
      </c>
      <c r="O17" s="47">
        <v>157693529.491</v>
      </c>
      <c r="P17" s="47">
        <v>15163</v>
      </c>
      <c r="Q17" s="47">
        <v>13934</v>
      </c>
      <c r="R17" s="48">
        <v>8.82015214583034</v>
      </c>
      <c r="S17" s="47">
        <v>36.426801516850198</v>
      </c>
      <c r="T17" s="47">
        <v>36.0502516004019</v>
      </c>
      <c r="U17" s="49">
        <v>1.03371666127245</v>
      </c>
    </row>
    <row r="18" spans="1:21" ht="12" thickBot="1">
      <c r="A18" s="71"/>
      <c r="B18" s="60" t="s">
        <v>16</v>
      </c>
      <c r="C18" s="61"/>
      <c r="D18" s="47">
        <v>2440001.3651000001</v>
      </c>
      <c r="E18" s="47">
        <v>2020331</v>
      </c>
      <c r="F18" s="48">
        <v>120.772356861326</v>
      </c>
      <c r="G18" s="47">
        <v>1828737.1787</v>
      </c>
      <c r="H18" s="48">
        <v>33.425480354401301</v>
      </c>
      <c r="I18" s="47">
        <v>330629.49440000003</v>
      </c>
      <c r="J18" s="48">
        <v>13.5503815337599</v>
      </c>
      <c r="K18" s="47">
        <v>379869.04840000003</v>
      </c>
      <c r="L18" s="48">
        <v>20.772205696066099</v>
      </c>
      <c r="M18" s="48">
        <v>-0.12962244280600299</v>
      </c>
      <c r="N18" s="47">
        <v>20892046.260299999</v>
      </c>
      <c r="O18" s="47">
        <v>377297761.5758</v>
      </c>
      <c r="P18" s="47">
        <v>126437</v>
      </c>
      <c r="Q18" s="47">
        <v>106987</v>
      </c>
      <c r="R18" s="48">
        <v>18.1797788516362</v>
      </c>
      <c r="S18" s="47">
        <v>19.2981592816976</v>
      </c>
      <c r="T18" s="47">
        <v>19.703387020853</v>
      </c>
      <c r="U18" s="49">
        <v>-2.0998258602814599</v>
      </c>
    </row>
    <row r="19" spans="1:21" ht="12" thickBot="1">
      <c r="A19" s="71"/>
      <c r="B19" s="60" t="s">
        <v>17</v>
      </c>
      <c r="C19" s="61"/>
      <c r="D19" s="47">
        <v>754834.08330000006</v>
      </c>
      <c r="E19" s="47">
        <v>770000</v>
      </c>
      <c r="F19" s="48">
        <v>98.030400428571397</v>
      </c>
      <c r="G19" s="47">
        <v>672571.41059999994</v>
      </c>
      <c r="H19" s="48">
        <v>12.231068910082501</v>
      </c>
      <c r="I19" s="47">
        <v>87895.400299999994</v>
      </c>
      <c r="J19" s="48">
        <v>11.64433380058</v>
      </c>
      <c r="K19" s="47">
        <v>28722.068800000001</v>
      </c>
      <c r="L19" s="48">
        <v>4.2704861294025402</v>
      </c>
      <c r="M19" s="48">
        <v>2.0602043645268302</v>
      </c>
      <c r="N19" s="47">
        <v>7987901.7101999996</v>
      </c>
      <c r="O19" s="47">
        <v>118581911.83570001</v>
      </c>
      <c r="P19" s="47">
        <v>17912</v>
      </c>
      <c r="Q19" s="47">
        <v>13480</v>
      </c>
      <c r="R19" s="48">
        <v>32.8783382789317</v>
      </c>
      <c r="S19" s="47">
        <v>42.141250742518999</v>
      </c>
      <c r="T19" s="47">
        <v>44.215088227003001</v>
      </c>
      <c r="U19" s="49">
        <v>-4.9211578867343899</v>
      </c>
    </row>
    <row r="20" spans="1:21" ht="12" thickBot="1">
      <c r="A20" s="71"/>
      <c r="B20" s="60" t="s">
        <v>18</v>
      </c>
      <c r="C20" s="61"/>
      <c r="D20" s="47">
        <v>1069687.4124</v>
      </c>
      <c r="E20" s="47">
        <v>915597</v>
      </c>
      <c r="F20" s="48">
        <v>116.829501669403</v>
      </c>
      <c r="G20" s="47">
        <v>787054.7844</v>
      </c>
      <c r="H20" s="48">
        <v>35.910159445312402</v>
      </c>
      <c r="I20" s="47">
        <v>87854.974100000007</v>
      </c>
      <c r="J20" s="48">
        <v>8.2131446141713997</v>
      </c>
      <c r="K20" s="47">
        <v>73007.540399999998</v>
      </c>
      <c r="L20" s="48">
        <v>9.2760430210276006</v>
      </c>
      <c r="M20" s="48">
        <v>0.203368496167007</v>
      </c>
      <c r="N20" s="47">
        <v>15370192.306399999</v>
      </c>
      <c r="O20" s="47">
        <v>167428498.2238</v>
      </c>
      <c r="P20" s="47">
        <v>47893</v>
      </c>
      <c r="Q20" s="47">
        <v>40565</v>
      </c>
      <c r="R20" s="48">
        <v>18.064834216689299</v>
      </c>
      <c r="S20" s="47">
        <v>22.3349427348464</v>
      </c>
      <c r="T20" s="47">
        <v>21.849229402193998</v>
      </c>
      <c r="U20" s="49">
        <v>2.1746791044806102</v>
      </c>
    </row>
    <row r="21" spans="1:21" ht="12" thickBot="1">
      <c r="A21" s="71"/>
      <c r="B21" s="60" t="s">
        <v>19</v>
      </c>
      <c r="C21" s="61"/>
      <c r="D21" s="47">
        <v>1074288.6174000001</v>
      </c>
      <c r="E21" s="47">
        <v>372693</v>
      </c>
      <c r="F21" s="48">
        <v>288.25028036480398</v>
      </c>
      <c r="G21" s="47">
        <v>331484.98820000002</v>
      </c>
      <c r="H21" s="48">
        <v>224.08364047901699</v>
      </c>
      <c r="I21" s="47">
        <v>-171560.11410000001</v>
      </c>
      <c r="J21" s="48">
        <v>-15.9696483162235</v>
      </c>
      <c r="K21" s="47">
        <v>36151.190600000002</v>
      </c>
      <c r="L21" s="48">
        <v>10.905830395610099</v>
      </c>
      <c r="M21" s="48">
        <v>-5.7456283251705704</v>
      </c>
      <c r="N21" s="47">
        <v>4496269.7130000005</v>
      </c>
      <c r="O21" s="47">
        <v>68752274.944800004</v>
      </c>
      <c r="P21" s="47">
        <v>53578</v>
      </c>
      <c r="Q21" s="47">
        <v>33626</v>
      </c>
      <c r="R21" s="48">
        <v>59.3350383631714</v>
      </c>
      <c r="S21" s="47">
        <v>20.050927944305499</v>
      </c>
      <c r="T21" s="47">
        <v>10.8684300868376</v>
      </c>
      <c r="U21" s="49">
        <v>45.795874799279702</v>
      </c>
    </row>
    <row r="22" spans="1:21" ht="12" thickBot="1">
      <c r="A22" s="71"/>
      <c r="B22" s="60" t="s">
        <v>20</v>
      </c>
      <c r="C22" s="61"/>
      <c r="D22" s="47">
        <v>1647749.3663000001</v>
      </c>
      <c r="E22" s="47">
        <v>1301520</v>
      </c>
      <c r="F22" s="48">
        <v>126.601924388407</v>
      </c>
      <c r="G22" s="47">
        <v>1166301.8813</v>
      </c>
      <c r="H22" s="48">
        <v>41.279834382446701</v>
      </c>
      <c r="I22" s="47">
        <v>192368.43229999999</v>
      </c>
      <c r="J22" s="48">
        <v>11.674617283086</v>
      </c>
      <c r="K22" s="47">
        <v>205867.51579999999</v>
      </c>
      <c r="L22" s="48">
        <v>17.651306158447799</v>
      </c>
      <c r="M22" s="48">
        <v>-6.5571702497806E-2</v>
      </c>
      <c r="N22" s="47">
        <v>13896957.734300001</v>
      </c>
      <c r="O22" s="47">
        <v>187334731.2793</v>
      </c>
      <c r="P22" s="47">
        <v>99018</v>
      </c>
      <c r="Q22" s="47">
        <v>85381</v>
      </c>
      <c r="R22" s="48">
        <v>15.971937550508899</v>
      </c>
      <c r="S22" s="47">
        <v>16.6409073734069</v>
      </c>
      <c r="T22" s="47">
        <v>16.685295063304501</v>
      </c>
      <c r="U22" s="49">
        <v>-0.26673839894427698</v>
      </c>
    </row>
    <row r="23" spans="1:21" ht="12" thickBot="1">
      <c r="A23" s="71"/>
      <c r="B23" s="60" t="s">
        <v>21</v>
      </c>
      <c r="C23" s="61"/>
      <c r="D23" s="47">
        <v>3642362.6834</v>
      </c>
      <c r="E23" s="47">
        <v>3041161</v>
      </c>
      <c r="F23" s="48">
        <v>119.76882129555101</v>
      </c>
      <c r="G23" s="47">
        <v>2396598.7659</v>
      </c>
      <c r="H23" s="48">
        <v>51.980495660155903</v>
      </c>
      <c r="I23" s="47">
        <v>83812.412299999996</v>
      </c>
      <c r="J23" s="48">
        <v>2.3010452166659201</v>
      </c>
      <c r="K23" s="47">
        <v>294622.2782</v>
      </c>
      <c r="L23" s="48">
        <v>12.2933501590684</v>
      </c>
      <c r="M23" s="48">
        <v>-0.71552588347339696</v>
      </c>
      <c r="N23" s="47">
        <v>31529004.2478</v>
      </c>
      <c r="O23" s="47">
        <v>389523889.17909998</v>
      </c>
      <c r="P23" s="47">
        <v>119297</v>
      </c>
      <c r="Q23" s="47">
        <v>93510</v>
      </c>
      <c r="R23" s="48">
        <v>27.576729761522799</v>
      </c>
      <c r="S23" s="47">
        <v>30.531888340863599</v>
      </c>
      <c r="T23" s="47">
        <v>29.231595721313202</v>
      </c>
      <c r="U23" s="49">
        <v>4.2588018305111897</v>
      </c>
    </row>
    <row r="24" spans="1:21" ht="12" thickBot="1">
      <c r="A24" s="71"/>
      <c r="B24" s="60" t="s">
        <v>22</v>
      </c>
      <c r="C24" s="61"/>
      <c r="D24" s="47">
        <v>328456.90740000003</v>
      </c>
      <c r="E24" s="47">
        <v>280707</v>
      </c>
      <c r="F24" s="48">
        <v>117.010586625912</v>
      </c>
      <c r="G24" s="47">
        <v>255989.76449999999</v>
      </c>
      <c r="H24" s="48">
        <v>28.3086095420819</v>
      </c>
      <c r="I24" s="47">
        <v>54100.106099999997</v>
      </c>
      <c r="J24" s="48">
        <v>16.470990526046702</v>
      </c>
      <c r="K24" s="47">
        <v>36757.194499999998</v>
      </c>
      <c r="L24" s="48">
        <v>14.3588532032889</v>
      </c>
      <c r="M24" s="48">
        <v>0.47182359360968101</v>
      </c>
      <c r="N24" s="47">
        <v>3120919.5737000001</v>
      </c>
      <c r="O24" s="47">
        <v>45060710.214299999</v>
      </c>
      <c r="P24" s="47">
        <v>36503</v>
      </c>
      <c r="Q24" s="47">
        <v>33170</v>
      </c>
      <c r="R24" s="48">
        <v>10.048236358154901</v>
      </c>
      <c r="S24" s="47">
        <v>8.9980798126181405</v>
      </c>
      <c r="T24" s="47">
        <v>9.1002119445281906</v>
      </c>
      <c r="U24" s="49">
        <v>-1.1350436319405099</v>
      </c>
    </row>
    <row r="25" spans="1:21" ht="12" thickBot="1">
      <c r="A25" s="71"/>
      <c r="B25" s="60" t="s">
        <v>23</v>
      </c>
      <c r="C25" s="61"/>
      <c r="D25" s="47">
        <v>267094.4374</v>
      </c>
      <c r="E25" s="47">
        <v>238439</v>
      </c>
      <c r="F25" s="48">
        <v>112.01793221746399</v>
      </c>
      <c r="G25" s="47">
        <v>220634.67379999999</v>
      </c>
      <c r="H25" s="48">
        <v>21.057326484464799</v>
      </c>
      <c r="I25" s="47">
        <v>23978.969300000001</v>
      </c>
      <c r="J25" s="48">
        <v>8.9777119783625992</v>
      </c>
      <c r="K25" s="47">
        <v>18199.650799999999</v>
      </c>
      <c r="L25" s="48">
        <v>8.2487718211044001</v>
      </c>
      <c r="M25" s="48">
        <v>0.31755106532043997</v>
      </c>
      <c r="N25" s="47">
        <v>2662309.6828000001</v>
      </c>
      <c r="O25" s="47">
        <v>45960844.331299998</v>
      </c>
      <c r="P25" s="47">
        <v>22309</v>
      </c>
      <c r="Q25" s="47">
        <v>21474</v>
      </c>
      <c r="R25" s="48">
        <v>3.8884232094626099</v>
      </c>
      <c r="S25" s="47">
        <v>11.972497081895201</v>
      </c>
      <c r="T25" s="47">
        <v>11.933402668343099</v>
      </c>
      <c r="U25" s="49">
        <v>0.32653516876780703</v>
      </c>
    </row>
    <row r="26" spans="1:21" ht="12" thickBot="1">
      <c r="A26" s="71"/>
      <c r="B26" s="60" t="s">
        <v>24</v>
      </c>
      <c r="C26" s="61"/>
      <c r="D26" s="47">
        <v>676340.10580000002</v>
      </c>
      <c r="E26" s="47">
        <v>596460</v>
      </c>
      <c r="F26" s="48">
        <v>113.392365925628</v>
      </c>
      <c r="G26" s="47">
        <v>516313.48440000002</v>
      </c>
      <c r="H26" s="48">
        <v>30.994081354656998</v>
      </c>
      <c r="I26" s="47">
        <v>148490.48629999999</v>
      </c>
      <c r="J26" s="48">
        <v>21.9550023762616</v>
      </c>
      <c r="K26" s="47">
        <v>97399.783100000001</v>
      </c>
      <c r="L26" s="48">
        <v>18.8644662676565</v>
      </c>
      <c r="M26" s="48">
        <v>0.52454637550419803</v>
      </c>
      <c r="N26" s="47">
        <v>6303048.165</v>
      </c>
      <c r="O26" s="47">
        <v>91588821.0748</v>
      </c>
      <c r="P26" s="47">
        <v>47838</v>
      </c>
      <c r="Q26" s="47">
        <v>40428</v>
      </c>
      <c r="R26" s="48">
        <v>18.328880973582699</v>
      </c>
      <c r="S26" s="47">
        <v>14.138135076717299</v>
      </c>
      <c r="T26" s="47">
        <v>13.464534886712199</v>
      </c>
      <c r="U26" s="49">
        <v>4.7644203874835203</v>
      </c>
    </row>
    <row r="27" spans="1:21" ht="12" thickBot="1">
      <c r="A27" s="71"/>
      <c r="B27" s="60" t="s">
        <v>25</v>
      </c>
      <c r="C27" s="61"/>
      <c r="D27" s="47">
        <v>375819.56510000001</v>
      </c>
      <c r="E27" s="47">
        <v>327613</v>
      </c>
      <c r="F27" s="48">
        <v>114.714484803717</v>
      </c>
      <c r="G27" s="47">
        <v>285815.67869999999</v>
      </c>
      <c r="H27" s="48">
        <v>31.490185146375602</v>
      </c>
      <c r="I27" s="47">
        <v>73665.804499999998</v>
      </c>
      <c r="J27" s="48">
        <v>19.601375591076199</v>
      </c>
      <c r="K27" s="47">
        <v>81099.810299999997</v>
      </c>
      <c r="L27" s="48">
        <v>28.3748640623472</v>
      </c>
      <c r="M27" s="48">
        <v>-9.1664897519494998E-2</v>
      </c>
      <c r="N27" s="47">
        <v>3180878.5739000002</v>
      </c>
      <c r="O27" s="47">
        <v>38556507.798900001</v>
      </c>
      <c r="P27" s="47">
        <v>50104</v>
      </c>
      <c r="Q27" s="47">
        <v>42402</v>
      </c>
      <c r="R27" s="48">
        <v>18.164237535965299</v>
      </c>
      <c r="S27" s="47">
        <v>7.5007896595082197</v>
      </c>
      <c r="T27" s="47">
        <v>7.2603179307579797</v>
      </c>
      <c r="U27" s="49">
        <v>3.2059521685881398</v>
      </c>
    </row>
    <row r="28" spans="1:21" ht="12" thickBot="1">
      <c r="A28" s="71"/>
      <c r="B28" s="60" t="s">
        <v>26</v>
      </c>
      <c r="C28" s="61"/>
      <c r="D28" s="47">
        <v>1056207.0861</v>
      </c>
      <c r="E28" s="47">
        <v>1024410</v>
      </c>
      <c r="F28" s="48">
        <v>103.10394140041601</v>
      </c>
      <c r="G28" s="47">
        <v>868668.99049999996</v>
      </c>
      <c r="H28" s="48">
        <v>21.589132068828</v>
      </c>
      <c r="I28" s="47">
        <v>40552.094100000002</v>
      </c>
      <c r="J28" s="48">
        <v>3.8394075019641201</v>
      </c>
      <c r="K28" s="47">
        <v>75627.305999999997</v>
      </c>
      <c r="L28" s="48">
        <v>8.7061132407258395</v>
      </c>
      <c r="M28" s="48">
        <v>-0.46379031272117499</v>
      </c>
      <c r="N28" s="47">
        <v>10406192.4659</v>
      </c>
      <c r="O28" s="47">
        <v>130818361.63160001</v>
      </c>
      <c r="P28" s="47">
        <v>57273</v>
      </c>
      <c r="Q28" s="47">
        <v>55444</v>
      </c>
      <c r="R28" s="48">
        <v>3.2988240386696601</v>
      </c>
      <c r="S28" s="47">
        <v>18.441623209889499</v>
      </c>
      <c r="T28" s="47">
        <v>17.7423032230719</v>
      </c>
      <c r="U28" s="49">
        <v>3.7920739343732501</v>
      </c>
    </row>
    <row r="29" spans="1:21" ht="12" thickBot="1">
      <c r="A29" s="71"/>
      <c r="B29" s="60" t="s">
        <v>27</v>
      </c>
      <c r="C29" s="61"/>
      <c r="D29" s="47">
        <v>872136.44790000003</v>
      </c>
      <c r="E29" s="47">
        <v>774848</v>
      </c>
      <c r="F29" s="48">
        <v>112.555810675126</v>
      </c>
      <c r="G29" s="47">
        <v>709334.81429999997</v>
      </c>
      <c r="H29" s="48">
        <v>22.951310201890902</v>
      </c>
      <c r="I29" s="47">
        <v>133261.23980000001</v>
      </c>
      <c r="J29" s="48">
        <v>15.2798613245527</v>
      </c>
      <c r="K29" s="47">
        <v>49337.811699999998</v>
      </c>
      <c r="L29" s="48">
        <v>6.9555040448266396</v>
      </c>
      <c r="M29" s="48">
        <v>1.70099615707115</v>
      </c>
      <c r="N29" s="47">
        <v>9014438.6644000001</v>
      </c>
      <c r="O29" s="47">
        <v>95071023.267399997</v>
      </c>
      <c r="P29" s="47">
        <v>133879</v>
      </c>
      <c r="Q29" s="47">
        <v>125586</v>
      </c>
      <c r="R29" s="48">
        <v>6.6034430589396997</v>
      </c>
      <c r="S29" s="47">
        <v>6.51436332733289</v>
      </c>
      <c r="T29" s="47">
        <v>6.7084696439093499</v>
      </c>
      <c r="U29" s="49">
        <v>-2.9796667275531701</v>
      </c>
    </row>
    <row r="30" spans="1:21" ht="12" thickBot="1">
      <c r="A30" s="71"/>
      <c r="B30" s="60" t="s">
        <v>28</v>
      </c>
      <c r="C30" s="61"/>
      <c r="D30" s="47">
        <v>1768557.6403999999</v>
      </c>
      <c r="E30" s="47">
        <v>1736827</v>
      </c>
      <c r="F30" s="48">
        <v>101.82693154816199</v>
      </c>
      <c r="G30" s="47">
        <v>1422526.6754000001</v>
      </c>
      <c r="H30" s="48">
        <v>24.3250949865457</v>
      </c>
      <c r="I30" s="47">
        <v>200706.4356</v>
      </c>
      <c r="J30" s="48">
        <v>11.348594527832599</v>
      </c>
      <c r="K30" s="47">
        <v>-79564.084600000002</v>
      </c>
      <c r="L30" s="48">
        <v>-5.5931523799107303</v>
      </c>
      <c r="M30" s="48">
        <v>-3.5225758155709399</v>
      </c>
      <c r="N30" s="47">
        <v>16381800.696</v>
      </c>
      <c r="O30" s="47">
        <v>164682371.01589999</v>
      </c>
      <c r="P30" s="47">
        <v>89020</v>
      </c>
      <c r="Q30" s="47">
        <v>78467</v>
      </c>
      <c r="R30" s="48">
        <v>13.448965807282001</v>
      </c>
      <c r="S30" s="47">
        <v>19.8669696742305</v>
      </c>
      <c r="T30" s="47">
        <v>20.0705812124842</v>
      </c>
      <c r="U30" s="49">
        <v>-1.0248746617750499</v>
      </c>
    </row>
    <row r="31" spans="1:21" ht="12" thickBot="1">
      <c r="A31" s="71"/>
      <c r="B31" s="60" t="s">
        <v>29</v>
      </c>
      <c r="C31" s="61"/>
      <c r="D31" s="47">
        <v>870827.43070000003</v>
      </c>
      <c r="E31" s="47">
        <v>1438329</v>
      </c>
      <c r="F31" s="48">
        <v>60.544383844030101</v>
      </c>
      <c r="G31" s="47">
        <v>1253249.9565000001</v>
      </c>
      <c r="H31" s="48">
        <v>-30.5144655155629</v>
      </c>
      <c r="I31" s="47">
        <v>53064.623699999996</v>
      </c>
      <c r="J31" s="48">
        <v>6.09358660846787</v>
      </c>
      <c r="K31" s="47">
        <v>-39165.231599999999</v>
      </c>
      <c r="L31" s="48">
        <v>-3.1250933939290402</v>
      </c>
      <c r="M31" s="48">
        <v>-2.3548910993800898</v>
      </c>
      <c r="N31" s="47">
        <v>13328078.558800001</v>
      </c>
      <c r="O31" s="47">
        <v>150278245.58039999</v>
      </c>
      <c r="P31" s="47">
        <v>36168</v>
      </c>
      <c r="Q31" s="47">
        <v>30677</v>
      </c>
      <c r="R31" s="48">
        <v>17.899403461877</v>
      </c>
      <c r="S31" s="47">
        <v>24.077290165339502</v>
      </c>
      <c r="T31" s="47">
        <v>22.1962762427878</v>
      </c>
      <c r="U31" s="49">
        <v>7.8123987775816399</v>
      </c>
    </row>
    <row r="32" spans="1:21" ht="12" thickBot="1">
      <c r="A32" s="71"/>
      <c r="B32" s="60" t="s">
        <v>30</v>
      </c>
      <c r="C32" s="61"/>
      <c r="D32" s="47">
        <v>189279.3921</v>
      </c>
      <c r="E32" s="47">
        <v>169079</v>
      </c>
      <c r="F32" s="48">
        <v>111.947309896557</v>
      </c>
      <c r="G32" s="47">
        <v>147010.31219999999</v>
      </c>
      <c r="H32" s="48">
        <v>28.752459108103299</v>
      </c>
      <c r="I32" s="47">
        <v>56376.171000000002</v>
      </c>
      <c r="J32" s="48">
        <v>29.784632322897199</v>
      </c>
      <c r="K32" s="47">
        <v>38846.235800000002</v>
      </c>
      <c r="L32" s="48">
        <v>26.424157066717701</v>
      </c>
      <c r="M32" s="48">
        <v>0.45126470657937001</v>
      </c>
      <c r="N32" s="47">
        <v>1640476.9767</v>
      </c>
      <c r="O32" s="47">
        <v>21928979.791000001</v>
      </c>
      <c r="P32" s="47">
        <v>36573</v>
      </c>
      <c r="Q32" s="47">
        <v>32140</v>
      </c>
      <c r="R32" s="48">
        <v>13.792781580584901</v>
      </c>
      <c r="S32" s="47">
        <v>5.1753859978672798</v>
      </c>
      <c r="T32" s="47">
        <v>5.1208340883634103</v>
      </c>
      <c r="U32" s="49">
        <v>1.05406455723979</v>
      </c>
    </row>
    <row r="33" spans="1:21" ht="12" thickBot="1">
      <c r="A33" s="71"/>
      <c r="B33" s="60" t="s">
        <v>31</v>
      </c>
      <c r="C33" s="61"/>
      <c r="D33" s="47">
        <v>12.735099999999999</v>
      </c>
      <c r="E33" s="50"/>
      <c r="F33" s="50"/>
      <c r="G33" s="47">
        <v>198.47059999999999</v>
      </c>
      <c r="H33" s="48">
        <v>-93.583382123095305</v>
      </c>
      <c r="I33" s="47">
        <v>1.3281000000000001</v>
      </c>
      <c r="J33" s="48">
        <v>10.428657804022</v>
      </c>
      <c r="K33" s="47">
        <v>37.253399999999999</v>
      </c>
      <c r="L33" s="48">
        <v>18.770235994651099</v>
      </c>
      <c r="M33" s="48">
        <v>-0.96434956272447603</v>
      </c>
      <c r="N33" s="47">
        <v>66.581400000000002</v>
      </c>
      <c r="O33" s="47">
        <v>4769.3442999999997</v>
      </c>
      <c r="P33" s="47">
        <v>3</v>
      </c>
      <c r="Q33" s="47">
        <v>3</v>
      </c>
      <c r="R33" s="48">
        <v>0</v>
      </c>
      <c r="S33" s="47">
        <v>4.2450333333333301</v>
      </c>
      <c r="T33" s="47">
        <v>1.7094</v>
      </c>
      <c r="U33" s="49">
        <v>59.731764964546798</v>
      </c>
    </row>
    <row r="34" spans="1:21" ht="12" thickBot="1">
      <c r="A34" s="71"/>
      <c r="B34" s="60" t="s">
        <v>36</v>
      </c>
      <c r="C34" s="61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47">
        <v>-3</v>
      </c>
      <c r="O34" s="47">
        <v>1</v>
      </c>
      <c r="P34" s="50"/>
      <c r="Q34" s="50"/>
      <c r="R34" s="50"/>
      <c r="S34" s="50"/>
      <c r="T34" s="50"/>
      <c r="U34" s="51"/>
    </row>
    <row r="35" spans="1:21" ht="12" thickBot="1">
      <c r="A35" s="71"/>
      <c r="B35" s="60" t="s">
        <v>32</v>
      </c>
      <c r="C35" s="61"/>
      <c r="D35" s="47">
        <v>153768.3965</v>
      </c>
      <c r="E35" s="47">
        <v>118697</v>
      </c>
      <c r="F35" s="48">
        <v>129.54699486928899</v>
      </c>
      <c r="G35" s="47">
        <v>45978.9473</v>
      </c>
      <c r="H35" s="48">
        <v>234.432181530176</v>
      </c>
      <c r="I35" s="47">
        <v>13313.5574</v>
      </c>
      <c r="J35" s="48">
        <v>8.6581883553685905</v>
      </c>
      <c r="K35" s="47">
        <v>6117.2489999999998</v>
      </c>
      <c r="L35" s="48">
        <v>13.304456407160901</v>
      </c>
      <c r="M35" s="48">
        <v>1.1763961872403801</v>
      </c>
      <c r="N35" s="47">
        <v>1505004.4151000001</v>
      </c>
      <c r="O35" s="47">
        <v>24772177.459600002</v>
      </c>
      <c r="P35" s="47">
        <v>12427</v>
      </c>
      <c r="Q35" s="47">
        <v>11344</v>
      </c>
      <c r="R35" s="48">
        <v>9.5468970380818003</v>
      </c>
      <c r="S35" s="47">
        <v>12.373734328478299</v>
      </c>
      <c r="T35" s="47">
        <v>12.3797434414669</v>
      </c>
      <c r="U35" s="49">
        <v>-4.8563455695922998E-2</v>
      </c>
    </row>
    <row r="36" spans="1:21" ht="12" customHeight="1" thickBot="1">
      <c r="A36" s="71"/>
      <c r="B36" s="60" t="s">
        <v>37</v>
      </c>
      <c r="C36" s="61"/>
      <c r="D36" s="50"/>
      <c r="E36" s="47">
        <v>732985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38</v>
      </c>
      <c r="C37" s="61"/>
      <c r="D37" s="50"/>
      <c r="E37" s="47">
        <v>201376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71"/>
      <c r="B38" s="60" t="s">
        <v>39</v>
      </c>
      <c r="C38" s="61"/>
      <c r="D38" s="50"/>
      <c r="E38" s="47">
        <v>244146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71"/>
      <c r="B39" s="60" t="s">
        <v>33</v>
      </c>
      <c r="C39" s="61"/>
      <c r="D39" s="47">
        <v>327378.20510000002</v>
      </c>
      <c r="E39" s="47">
        <v>246841</v>
      </c>
      <c r="F39" s="48">
        <v>132.627158818835</v>
      </c>
      <c r="G39" s="47">
        <v>319603.42719999998</v>
      </c>
      <c r="H39" s="48">
        <v>2.4326328312914902</v>
      </c>
      <c r="I39" s="47">
        <v>17054.754300000001</v>
      </c>
      <c r="J39" s="48">
        <v>5.2094959390441096</v>
      </c>
      <c r="K39" s="47">
        <v>15963.5255</v>
      </c>
      <c r="L39" s="48">
        <v>4.9947917141734601</v>
      </c>
      <c r="M39" s="48">
        <v>6.8357631902803001E-2</v>
      </c>
      <c r="N39" s="47">
        <v>3665581.4690999999</v>
      </c>
      <c r="O39" s="47">
        <v>41492566.112000003</v>
      </c>
      <c r="P39" s="47">
        <v>481</v>
      </c>
      <c r="Q39" s="47">
        <v>416</v>
      </c>
      <c r="R39" s="48">
        <v>15.625</v>
      </c>
      <c r="S39" s="47">
        <v>680.61996902286899</v>
      </c>
      <c r="T39" s="47">
        <v>643.21786658653798</v>
      </c>
      <c r="U39" s="49">
        <v>5.4952990124616701</v>
      </c>
    </row>
    <row r="40" spans="1:21" ht="12" thickBot="1">
      <c r="A40" s="71"/>
      <c r="B40" s="60" t="s">
        <v>34</v>
      </c>
      <c r="C40" s="61"/>
      <c r="D40" s="47">
        <v>456825.06520000001</v>
      </c>
      <c r="E40" s="47">
        <v>305963</v>
      </c>
      <c r="F40" s="48">
        <v>149.307290489373</v>
      </c>
      <c r="G40" s="47">
        <v>310249.90509999997</v>
      </c>
      <c r="H40" s="48">
        <v>47.244223991867401</v>
      </c>
      <c r="I40" s="47">
        <v>31994.669000000002</v>
      </c>
      <c r="J40" s="48">
        <v>7.00370260681572</v>
      </c>
      <c r="K40" s="47">
        <v>31211.574400000001</v>
      </c>
      <c r="L40" s="48">
        <v>10.0601398701282</v>
      </c>
      <c r="M40" s="48">
        <v>2.5089878195955002E-2</v>
      </c>
      <c r="N40" s="47">
        <v>5368175.5707</v>
      </c>
      <c r="O40" s="47">
        <v>78012571.632799998</v>
      </c>
      <c r="P40" s="47">
        <v>2244</v>
      </c>
      <c r="Q40" s="47">
        <v>1856</v>
      </c>
      <c r="R40" s="48">
        <v>20.9051724137931</v>
      </c>
      <c r="S40" s="47">
        <v>203.576232263815</v>
      </c>
      <c r="T40" s="47">
        <v>186.57756562500001</v>
      </c>
      <c r="U40" s="49">
        <v>8.3500251722833898</v>
      </c>
    </row>
    <row r="41" spans="1:21" ht="12" thickBot="1">
      <c r="A41" s="71"/>
      <c r="B41" s="60" t="s">
        <v>40</v>
      </c>
      <c r="C41" s="61"/>
      <c r="D41" s="50"/>
      <c r="E41" s="47">
        <v>110533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1"/>
      <c r="B42" s="60" t="s">
        <v>41</v>
      </c>
      <c r="C42" s="61"/>
      <c r="D42" s="50"/>
      <c r="E42" s="47">
        <v>74395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2"/>
      <c r="B43" s="60" t="s">
        <v>35</v>
      </c>
      <c r="C43" s="61"/>
      <c r="D43" s="52">
        <v>16884.131399999998</v>
      </c>
      <c r="E43" s="52">
        <v>0</v>
      </c>
      <c r="F43" s="53"/>
      <c r="G43" s="52">
        <v>23716.5753</v>
      </c>
      <c r="H43" s="54">
        <v>-28.8087289736137</v>
      </c>
      <c r="I43" s="52">
        <v>1485.5458000000001</v>
      </c>
      <c r="J43" s="54">
        <v>8.7984733404763702</v>
      </c>
      <c r="K43" s="52">
        <v>1795.5554999999999</v>
      </c>
      <c r="L43" s="54">
        <v>7.5708886181387296</v>
      </c>
      <c r="M43" s="54">
        <v>-0.17265392242122299</v>
      </c>
      <c r="N43" s="52">
        <v>270863.35570000001</v>
      </c>
      <c r="O43" s="52">
        <v>5502768.7597000003</v>
      </c>
      <c r="P43" s="52">
        <v>46</v>
      </c>
      <c r="Q43" s="52">
        <v>43</v>
      </c>
      <c r="R43" s="54">
        <v>6.9767441860465</v>
      </c>
      <c r="S43" s="52">
        <v>367.04633478260899</v>
      </c>
      <c r="T43" s="52">
        <v>869.199648837209</v>
      </c>
      <c r="U43" s="55">
        <v>-136.809243539242</v>
      </c>
    </row>
  </sheetData>
  <mergeCells count="41">
    <mergeCell ref="B36:C36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6"/>
  <sheetViews>
    <sheetView topLeftCell="A22"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69815</v>
      </c>
      <c r="D2" s="32">
        <v>745777.40746837598</v>
      </c>
      <c r="E2" s="32">
        <v>583674.223817094</v>
      </c>
      <c r="F2" s="32">
        <v>162103.18365128199</v>
      </c>
      <c r="G2" s="32">
        <v>583674.223817094</v>
      </c>
      <c r="H2" s="32">
        <v>0.217361349415986</v>
      </c>
    </row>
    <row r="3" spans="1:8" ht="14.25">
      <c r="A3" s="32">
        <v>2</v>
      </c>
      <c r="B3" s="33">
        <v>13</v>
      </c>
      <c r="C3" s="32">
        <v>15532.073</v>
      </c>
      <c r="D3" s="32">
        <v>137317.06763943701</v>
      </c>
      <c r="E3" s="32">
        <v>107499.2238027</v>
      </c>
      <c r="F3" s="32">
        <v>29817.843836737</v>
      </c>
      <c r="G3" s="32">
        <v>107499.2238027</v>
      </c>
      <c r="H3" s="32">
        <v>0.217145940772867</v>
      </c>
    </row>
    <row r="4" spans="1:8" ht="14.25">
      <c r="A4" s="32">
        <v>3</v>
      </c>
      <c r="B4" s="33">
        <v>14</v>
      </c>
      <c r="C4" s="32">
        <v>148276</v>
      </c>
      <c r="D4" s="32">
        <v>194664.453522222</v>
      </c>
      <c r="E4" s="32">
        <v>146209.440308547</v>
      </c>
      <c r="F4" s="32">
        <v>48455.0132136752</v>
      </c>
      <c r="G4" s="32">
        <v>146209.440308547</v>
      </c>
      <c r="H4" s="32">
        <v>0.248915569005739</v>
      </c>
    </row>
    <row r="5" spans="1:8" ht="14.25">
      <c r="A5" s="32">
        <v>4</v>
      </c>
      <c r="B5" s="33">
        <v>15</v>
      </c>
      <c r="C5" s="32">
        <v>5560</v>
      </c>
      <c r="D5" s="32">
        <v>82365.243261538504</v>
      </c>
      <c r="E5" s="32">
        <v>68254.255868376102</v>
      </c>
      <c r="F5" s="32">
        <v>14110.987393162401</v>
      </c>
      <c r="G5" s="32">
        <v>68254.255868376102</v>
      </c>
      <c r="H5" s="32">
        <v>0.171322111541091</v>
      </c>
    </row>
    <row r="6" spans="1:8" ht="14.25">
      <c r="A6" s="32">
        <v>5</v>
      </c>
      <c r="B6" s="33">
        <v>16</v>
      </c>
      <c r="C6" s="32">
        <v>6804</v>
      </c>
      <c r="D6" s="32">
        <v>413811.491467521</v>
      </c>
      <c r="E6" s="32">
        <v>461009.63478376099</v>
      </c>
      <c r="F6" s="32">
        <v>-47198.1433162393</v>
      </c>
      <c r="G6" s="32">
        <v>461009.63478376099</v>
      </c>
      <c r="H6" s="32">
        <v>-0.11405711124371599</v>
      </c>
    </row>
    <row r="7" spans="1:8" ht="14.25">
      <c r="A7" s="32">
        <v>6</v>
      </c>
      <c r="B7" s="33">
        <v>17</v>
      </c>
      <c r="C7" s="32">
        <v>30174</v>
      </c>
      <c r="D7" s="32">
        <v>408116.36754273501</v>
      </c>
      <c r="E7" s="32">
        <v>340785.36561452999</v>
      </c>
      <c r="F7" s="32">
        <v>67331.001928205107</v>
      </c>
      <c r="G7" s="32">
        <v>340785.36561452999</v>
      </c>
      <c r="H7" s="32">
        <v>0.16497991083671701</v>
      </c>
    </row>
    <row r="8" spans="1:8" ht="14.25">
      <c r="A8" s="32">
        <v>7</v>
      </c>
      <c r="B8" s="33">
        <v>18</v>
      </c>
      <c r="C8" s="32">
        <v>58524</v>
      </c>
      <c r="D8" s="32">
        <v>202062.86577948701</v>
      </c>
      <c r="E8" s="32">
        <v>160753.11969316201</v>
      </c>
      <c r="F8" s="32">
        <v>41309.746086324798</v>
      </c>
      <c r="G8" s="32">
        <v>160753.11969316201</v>
      </c>
      <c r="H8" s="32">
        <v>0.204440068327084</v>
      </c>
    </row>
    <row r="9" spans="1:8" ht="14.25">
      <c r="A9" s="32">
        <v>8</v>
      </c>
      <c r="B9" s="33">
        <v>19</v>
      </c>
      <c r="C9" s="32">
        <v>24899</v>
      </c>
      <c r="D9" s="32">
        <v>147503.55151196601</v>
      </c>
      <c r="E9" s="32">
        <v>115148.62538461501</v>
      </c>
      <c r="F9" s="32">
        <v>32354.926127350402</v>
      </c>
      <c r="G9" s="32">
        <v>115148.62538461501</v>
      </c>
      <c r="H9" s="32">
        <v>0.21935014984859999</v>
      </c>
    </row>
    <row r="10" spans="1:8" ht="14.25">
      <c r="A10" s="32">
        <v>9</v>
      </c>
      <c r="B10" s="33">
        <v>21</v>
      </c>
      <c r="C10" s="32">
        <v>273470</v>
      </c>
      <c r="D10" s="32">
        <v>1182738.8421</v>
      </c>
      <c r="E10" s="32">
        <v>1113527.1745</v>
      </c>
      <c r="F10" s="32">
        <v>69211.667600000001</v>
      </c>
      <c r="G10" s="32">
        <v>1113527.1745</v>
      </c>
      <c r="H10" s="32">
        <v>5.8518131929371602E-2</v>
      </c>
    </row>
    <row r="11" spans="1:8" ht="14.25">
      <c r="A11" s="32">
        <v>10</v>
      </c>
      <c r="B11" s="33">
        <v>22</v>
      </c>
      <c r="C11" s="32">
        <v>38826</v>
      </c>
      <c r="D11" s="32">
        <v>552339.69248461502</v>
      </c>
      <c r="E11" s="32">
        <v>495846.32549230801</v>
      </c>
      <c r="F11" s="32">
        <v>56493.366992307703</v>
      </c>
      <c r="G11" s="32">
        <v>495846.32549230801</v>
      </c>
      <c r="H11" s="32">
        <v>0.102280114503777</v>
      </c>
    </row>
    <row r="12" spans="1:8" ht="14.25">
      <c r="A12" s="32">
        <v>11</v>
      </c>
      <c r="B12" s="33">
        <v>23</v>
      </c>
      <c r="C12" s="32">
        <v>321783.36800000002</v>
      </c>
      <c r="D12" s="32">
        <v>2440002.0437068399</v>
      </c>
      <c r="E12" s="32">
        <v>2109371.8613068401</v>
      </c>
      <c r="F12" s="32">
        <v>330630.18239999999</v>
      </c>
      <c r="G12" s="32">
        <v>2109371.8613068401</v>
      </c>
      <c r="H12" s="32">
        <v>0.135504059618618</v>
      </c>
    </row>
    <row r="13" spans="1:8" ht="14.25">
      <c r="A13" s="32">
        <v>12</v>
      </c>
      <c r="B13" s="33">
        <v>24</v>
      </c>
      <c r="C13" s="32">
        <v>27463.173999999999</v>
      </c>
      <c r="D13" s="32">
        <v>754834.15954102599</v>
      </c>
      <c r="E13" s="32">
        <v>666938.68295982899</v>
      </c>
      <c r="F13" s="32">
        <v>87895.476581196606</v>
      </c>
      <c r="G13" s="32">
        <v>666938.68295982899</v>
      </c>
      <c r="H13" s="32">
        <v>0.11644342730149</v>
      </c>
    </row>
    <row r="14" spans="1:8" ht="14.25">
      <c r="A14" s="32">
        <v>13</v>
      </c>
      <c r="B14" s="33">
        <v>25</v>
      </c>
      <c r="C14" s="32">
        <v>92868</v>
      </c>
      <c r="D14" s="32">
        <v>1069687.4073000001</v>
      </c>
      <c r="E14" s="32">
        <v>981832.43830000004</v>
      </c>
      <c r="F14" s="32">
        <v>87854.968999999997</v>
      </c>
      <c r="G14" s="32">
        <v>981832.43830000004</v>
      </c>
      <c r="H14" s="32">
        <v>8.2131441765547999E-2</v>
      </c>
    </row>
    <row r="15" spans="1:8" ht="14.25">
      <c r="A15" s="32">
        <v>14</v>
      </c>
      <c r="B15" s="33">
        <v>26</v>
      </c>
      <c r="C15" s="32">
        <v>116545</v>
      </c>
      <c r="D15" s="32">
        <v>1074288.2991222199</v>
      </c>
      <c r="E15" s="32">
        <v>1245848.7316666699</v>
      </c>
      <c r="F15" s="32">
        <v>-171560.43254444399</v>
      </c>
      <c r="G15" s="32">
        <v>1245848.7316666699</v>
      </c>
      <c r="H15" s="32">
        <v>-0.15969682689890899</v>
      </c>
    </row>
    <row r="16" spans="1:8" ht="14.25">
      <c r="A16" s="32">
        <v>15</v>
      </c>
      <c r="B16" s="33">
        <v>27</v>
      </c>
      <c r="C16" s="32">
        <v>248422.587</v>
      </c>
      <c r="D16" s="32">
        <v>1647749.4877333301</v>
      </c>
      <c r="E16" s="32">
        <v>1455380.9331</v>
      </c>
      <c r="F16" s="32">
        <v>192368.554633333</v>
      </c>
      <c r="G16" s="32">
        <v>1455380.9331</v>
      </c>
      <c r="H16" s="32">
        <v>0.116746238469756</v>
      </c>
    </row>
    <row r="17" spans="1:8" ht="14.25">
      <c r="A17" s="32">
        <v>16</v>
      </c>
      <c r="B17" s="33">
        <v>29</v>
      </c>
      <c r="C17" s="32">
        <v>303991</v>
      </c>
      <c r="D17" s="32">
        <v>3642363.9480777802</v>
      </c>
      <c r="E17" s="32">
        <v>3558550.3217974398</v>
      </c>
      <c r="F17" s="32">
        <v>83813.626280341894</v>
      </c>
      <c r="G17" s="32">
        <v>3558550.3217974398</v>
      </c>
      <c r="H17" s="32">
        <v>2.3010777471749799E-2</v>
      </c>
    </row>
    <row r="18" spans="1:8" ht="14.25">
      <c r="A18" s="32">
        <v>17</v>
      </c>
      <c r="B18" s="33">
        <v>31</v>
      </c>
      <c r="C18" s="32">
        <v>51675.048000000003</v>
      </c>
      <c r="D18" s="32">
        <v>328456.89083942201</v>
      </c>
      <c r="E18" s="32">
        <v>274356.79281117802</v>
      </c>
      <c r="F18" s="32">
        <v>54100.098028244502</v>
      </c>
      <c r="G18" s="32">
        <v>274356.79281117802</v>
      </c>
      <c r="H18" s="32">
        <v>0.16470988899025199</v>
      </c>
    </row>
    <row r="19" spans="1:8" ht="14.25">
      <c r="A19" s="32">
        <v>18</v>
      </c>
      <c r="B19" s="33">
        <v>32</v>
      </c>
      <c r="C19" s="32">
        <v>23038.725999999999</v>
      </c>
      <c r="D19" s="32">
        <v>267094.43276017701</v>
      </c>
      <c r="E19" s="32">
        <v>243115.47480277799</v>
      </c>
      <c r="F19" s="32">
        <v>23978.957957398699</v>
      </c>
      <c r="G19" s="32">
        <v>243115.47480277799</v>
      </c>
      <c r="H19" s="32">
        <v>8.9777078876553604E-2</v>
      </c>
    </row>
    <row r="20" spans="1:8" ht="14.25">
      <c r="A20" s="32">
        <v>19</v>
      </c>
      <c r="B20" s="33">
        <v>33</v>
      </c>
      <c r="C20" s="32">
        <v>49255.898000000001</v>
      </c>
      <c r="D20" s="32">
        <v>676340.03577087994</v>
      </c>
      <c r="E20" s="32">
        <v>527849.59788774198</v>
      </c>
      <c r="F20" s="32">
        <v>148490.43788313799</v>
      </c>
      <c r="G20" s="32">
        <v>527849.59788774198</v>
      </c>
      <c r="H20" s="32">
        <v>0.21954997490854</v>
      </c>
    </row>
    <row r="21" spans="1:8" ht="14.25">
      <c r="A21" s="32">
        <v>20</v>
      </c>
      <c r="B21" s="33">
        <v>34</v>
      </c>
      <c r="C21" s="32">
        <v>70990.553</v>
      </c>
      <c r="D21" s="32">
        <v>375819.40248716401</v>
      </c>
      <c r="E21" s="32">
        <v>302153.76062861498</v>
      </c>
      <c r="F21" s="32">
        <v>73665.641858549105</v>
      </c>
      <c r="G21" s="32">
        <v>302153.76062861498</v>
      </c>
      <c r="H21" s="32">
        <v>0.19601340795880001</v>
      </c>
    </row>
    <row r="22" spans="1:8" ht="14.25">
      <c r="A22" s="32">
        <v>21</v>
      </c>
      <c r="B22" s="33">
        <v>35</v>
      </c>
      <c r="C22" s="32">
        <v>55437.213000000003</v>
      </c>
      <c r="D22" s="32">
        <v>1056207.0856938099</v>
      </c>
      <c r="E22" s="32">
        <v>1015654.96738673</v>
      </c>
      <c r="F22" s="32">
        <v>40552.118307079603</v>
      </c>
      <c r="G22" s="32">
        <v>1015654.96738673</v>
      </c>
      <c r="H22" s="32">
        <v>3.83940979532831E-2</v>
      </c>
    </row>
    <row r="23" spans="1:8" ht="14.25">
      <c r="A23" s="32">
        <v>22</v>
      </c>
      <c r="B23" s="33">
        <v>36</v>
      </c>
      <c r="C23" s="32">
        <v>198518.96799999999</v>
      </c>
      <c r="D23" s="32">
        <v>872136.44856460195</v>
      </c>
      <c r="E23" s="32">
        <v>738875.25582407101</v>
      </c>
      <c r="F23" s="32">
        <v>133261.192740531</v>
      </c>
      <c r="G23" s="32">
        <v>738875.25582407101</v>
      </c>
      <c r="H23" s="32">
        <v>0.15279855917025101</v>
      </c>
    </row>
    <row r="24" spans="1:8" ht="14.25">
      <c r="A24" s="32">
        <v>23</v>
      </c>
      <c r="B24" s="33">
        <v>37</v>
      </c>
      <c r="C24" s="32">
        <v>150457.60399999999</v>
      </c>
      <c r="D24" s="32">
        <v>1768557.6057672601</v>
      </c>
      <c r="E24" s="32">
        <v>1567851.1743699801</v>
      </c>
      <c r="F24" s="32">
        <v>200706.43139728101</v>
      </c>
      <c r="G24" s="32">
        <v>1567851.1743699801</v>
      </c>
      <c r="H24" s="32">
        <v>0.113485945124308</v>
      </c>
    </row>
    <row r="25" spans="1:8" ht="14.25">
      <c r="A25" s="32">
        <v>24</v>
      </c>
      <c r="B25" s="33">
        <v>38</v>
      </c>
      <c r="C25" s="32">
        <v>217438.405</v>
      </c>
      <c r="D25" s="32">
        <v>870827.44211769896</v>
      </c>
      <c r="E25" s="32">
        <v>817762.77631592902</v>
      </c>
      <c r="F25" s="32">
        <v>53064.665801769901</v>
      </c>
      <c r="G25" s="32">
        <v>817762.77631592902</v>
      </c>
      <c r="H25" s="32">
        <v>6.0935913632585999E-2</v>
      </c>
    </row>
    <row r="26" spans="1:8" ht="14.25">
      <c r="A26" s="32">
        <v>25</v>
      </c>
      <c r="B26" s="33">
        <v>39</v>
      </c>
      <c r="C26" s="32">
        <v>122635.125</v>
      </c>
      <c r="D26" s="32">
        <v>189279.30197519899</v>
      </c>
      <c r="E26" s="32">
        <v>132903.20080966299</v>
      </c>
      <c r="F26" s="32">
        <v>56376.101165535998</v>
      </c>
      <c r="G26" s="32">
        <v>132903.20080966299</v>
      </c>
      <c r="H26" s="32">
        <v>0.29784609609836299</v>
      </c>
    </row>
    <row r="27" spans="1:8" ht="14.25">
      <c r="A27" s="32">
        <v>26</v>
      </c>
      <c r="B27" s="33">
        <v>40</v>
      </c>
      <c r="C27" s="32">
        <v>3</v>
      </c>
      <c r="D27" s="32">
        <v>12.734999999999999</v>
      </c>
      <c r="E27" s="32">
        <v>11.407</v>
      </c>
      <c r="F27" s="32">
        <v>1.3280000000000001</v>
      </c>
      <c r="G27" s="32">
        <v>11.407</v>
      </c>
      <c r="H27" s="32">
        <v>0.10427954456223</v>
      </c>
    </row>
    <row r="28" spans="1:8" ht="14.25">
      <c r="A28" s="32">
        <v>27</v>
      </c>
      <c r="B28" s="33">
        <v>42</v>
      </c>
      <c r="C28" s="32">
        <v>10809.541999999999</v>
      </c>
      <c r="D28" s="32">
        <v>153768.39610000001</v>
      </c>
      <c r="E28" s="32">
        <v>140454.84179999999</v>
      </c>
      <c r="F28" s="32">
        <v>13313.5543</v>
      </c>
      <c r="G28" s="32">
        <v>140454.84179999999</v>
      </c>
      <c r="H28" s="32">
        <v>8.6581863618723096E-2</v>
      </c>
    </row>
    <row r="29" spans="1:8" ht="14.25">
      <c r="A29" s="32">
        <v>28</v>
      </c>
      <c r="B29" s="33">
        <v>75</v>
      </c>
      <c r="C29" s="32">
        <v>484</v>
      </c>
      <c r="D29" s="32">
        <v>327378.20512820501</v>
      </c>
      <c r="E29" s="32">
        <v>310323.44658119697</v>
      </c>
      <c r="F29" s="32">
        <v>17054.7585470085</v>
      </c>
      <c r="G29" s="32">
        <v>310323.44658119697</v>
      </c>
      <c r="H29" s="32">
        <v>5.20949723587424E-2</v>
      </c>
    </row>
    <row r="30" spans="1:8" ht="14.25">
      <c r="A30" s="32">
        <v>29</v>
      </c>
      <c r="B30" s="33">
        <v>76</v>
      </c>
      <c r="C30" s="32">
        <v>2271</v>
      </c>
      <c r="D30" s="32">
        <v>456825.05843589699</v>
      </c>
      <c r="E30" s="32">
        <v>424830.39445641002</v>
      </c>
      <c r="F30" s="32">
        <v>31994.663979487199</v>
      </c>
      <c r="G30" s="32">
        <v>424830.39445641002</v>
      </c>
      <c r="H30" s="32">
        <v>7.00370161151673E-2</v>
      </c>
    </row>
    <row r="31" spans="1:8" ht="14.25">
      <c r="A31" s="32">
        <v>30</v>
      </c>
      <c r="B31" s="33">
        <v>99</v>
      </c>
      <c r="C31" s="32">
        <v>46</v>
      </c>
      <c r="D31" s="32">
        <v>16884.1313062552</v>
      </c>
      <c r="E31" s="32">
        <v>15398.5859617276</v>
      </c>
      <c r="F31" s="32">
        <v>1485.5453445276501</v>
      </c>
      <c r="G31" s="32">
        <v>15398.5859617276</v>
      </c>
      <c r="H31" s="32">
        <v>8.79847069169193E-2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  <row r="34" spans="1:8" ht="14.25">
      <c r="A34" s="32"/>
      <c r="B34" s="33"/>
      <c r="C34" s="32"/>
      <c r="D34" s="32"/>
      <c r="E34" s="32"/>
      <c r="F34" s="32"/>
      <c r="G34" s="32"/>
      <c r="H34" s="32"/>
    </row>
    <row r="35" spans="1:8" ht="14.25">
      <c r="A35" s="32"/>
      <c r="B35" s="33"/>
      <c r="C35" s="32"/>
      <c r="D35" s="32"/>
      <c r="E35" s="32"/>
      <c r="F35" s="32"/>
      <c r="G35" s="32"/>
      <c r="H35" s="32"/>
    </row>
    <row r="36" spans="1:8" ht="14.25">
      <c r="A36" s="32"/>
      <c r="B36" s="33"/>
      <c r="C36" s="32"/>
      <c r="D36" s="32"/>
      <c r="E36" s="32"/>
      <c r="F36" s="32"/>
      <c r="G36" s="32"/>
      <c r="H36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2014-05-12T00:25:03Z</dcterms:modified>
</cp:coreProperties>
</file>