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<sst xmlns="http://schemas.openxmlformats.org/spreadsheetml/2006/main" count="114" uniqueCount="71">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</sst>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15969281.7148</v>
      </c>
      <c r="F3" s="25">
        <f>RA!I7</f>
        <v>1444804.9638</v>
      </c>
      <c r="G3" s="16">
        <f>E3-F3</f>
        <v>14524476.751</v>
      </c>
      <c r="H3" s="27">
        <f>RA!J7</f>
        <v>9.0474010641379401</v>
      </c>
      <c r="I3" s="20">
        <f>SUM(I4:I39)</f>
        <v>15969285.297835587</v>
      </c>
      <c r="J3" s="21">
        <f>SUM(J4:J39)</f>
        <v>14524476.685222331</v>
      </c>
      <c r="K3" s="22">
        <f>E3-I3</f>
        <v>-3.5830355864018202</v>
      </c>
      <c r="L3" s="22">
        <f>G3-J3</f>
        <v>6.5777668729424477E-2</v>
      </c>
    </row>
    <row r="4" spans="1:12" x14ac:dyDescent="0.15">
      <c r="A4" s="38">
        <f>RA!A8</f>
        <v>41775</v>
      </c>
      <c r="B4" s="12">
        <v>12</v>
      </c>
      <c r="C4" s="35" t="s">
        <v>6</v>
      </c>
      <c r="D4" s="35"/>
      <c r="E4" s="15">
        <f>VLOOKUP(C4,RA!B8:D39,3,0)</f>
        <v>573420.64370000002</v>
      </c>
      <c r="F4" s="25">
        <f>VLOOKUP(C4,RA!B8:I43,8,0)</f>
        <v>102572.07640000001</v>
      </c>
      <c r="G4" s="16">
        <f t="shared" ref="G4:G39" si="0">E4-F4</f>
        <v>470848.5673</v>
      </c>
      <c r="H4" s="27">
        <f>RA!J8</f>
        <v>17.887754395822402</v>
      </c>
      <c r="I4" s="20">
        <f>VLOOKUP(B4,RMS!B:D,3,FALSE)</f>
        <v>573421.09394188004</v>
      </c>
      <c r="J4" s="21">
        <f>VLOOKUP(B4,RMS!B:E,4,FALSE)</f>
        <v>470848.56982991501</v>
      </c>
      <c r="K4" s="22">
        <f t="shared" ref="K4:K39" si="1">E4-I4</f>
        <v>-0.45024188002571464</v>
      </c>
      <c r="L4" s="22">
        <f t="shared" ref="L4:L39" si="2">G4-J4</f>
        <v>-2.5299150147475302E-3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81546.540200000003</v>
      </c>
      <c r="F5" s="25">
        <f>VLOOKUP(C5,RA!B9:I44,8,0)</f>
        <v>17507.036499999998</v>
      </c>
      <c r="G5" s="16">
        <f t="shared" si="0"/>
        <v>64039.503700000001</v>
      </c>
      <c r="H5" s="27">
        <f>RA!J9</f>
        <v>21.468766739903899</v>
      </c>
      <c r="I5" s="20">
        <f>VLOOKUP(B5,RMS!B:D,3,FALSE)</f>
        <v>81546.559532818996</v>
      </c>
      <c r="J5" s="21">
        <f>VLOOKUP(B5,RMS!B:E,4,FALSE)</f>
        <v>64039.507038113603</v>
      </c>
      <c r="K5" s="22">
        <f t="shared" si="1"/>
        <v>-1.9332818992552347E-2</v>
      </c>
      <c r="L5" s="22">
        <f t="shared" si="2"/>
        <v>-3.3381136017851532E-3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127877.5848</v>
      </c>
      <c r="F6" s="25">
        <f>VLOOKUP(C6,RA!B10:I45,8,0)</f>
        <v>33565.796000000002</v>
      </c>
      <c r="G6" s="16">
        <f t="shared" si="0"/>
        <v>94311.788799999995</v>
      </c>
      <c r="H6" s="27">
        <f>RA!J10</f>
        <v>26.2483812565719</v>
      </c>
      <c r="I6" s="20">
        <f>VLOOKUP(B6,RMS!B:D,3,FALSE)</f>
        <v>127879.64072906</v>
      </c>
      <c r="J6" s="21">
        <f>VLOOKUP(B6,RMS!B:E,4,FALSE)</f>
        <v>94311.789197435894</v>
      </c>
      <c r="K6" s="22">
        <f t="shared" si="1"/>
        <v>-2.055929060006747</v>
      </c>
      <c r="L6" s="22">
        <f t="shared" si="2"/>
        <v>-3.9743589877616614E-4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64451.957799999996</v>
      </c>
      <c r="F7" s="25">
        <f>VLOOKUP(C7,RA!B11:I46,8,0)</f>
        <v>9204.0717000000004</v>
      </c>
      <c r="G7" s="16">
        <f t="shared" si="0"/>
        <v>55247.886099999996</v>
      </c>
      <c r="H7" s="27">
        <f>RA!J11</f>
        <v>14.2805153081013</v>
      </c>
      <c r="I7" s="20">
        <f>VLOOKUP(B7,RMS!B:D,3,FALSE)</f>
        <v>64451.972914529899</v>
      </c>
      <c r="J7" s="21">
        <f>VLOOKUP(B7,RMS!B:E,4,FALSE)</f>
        <v>55247.886076923103</v>
      </c>
      <c r="K7" s="22">
        <f t="shared" si="1"/>
        <v>-1.5114529902348295E-2</v>
      </c>
      <c r="L7" s="22">
        <f t="shared" si="2"/>
        <v>2.3076892830431461E-5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139044.88099999999</v>
      </c>
      <c r="F8" s="25">
        <f>VLOOKUP(C8,RA!B12:I47,8,0)</f>
        <v>17127.558799999999</v>
      </c>
      <c r="G8" s="16">
        <f t="shared" si="0"/>
        <v>121917.3222</v>
      </c>
      <c r="H8" s="27">
        <f>RA!J12</f>
        <v>12.318007449695299</v>
      </c>
      <c r="I8" s="20">
        <f>VLOOKUP(B8,RMS!B:D,3,FALSE)</f>
        <v>139044.88177265</v>
      </c>
      <c r="J8" s="21">
        <f>VLOOKUP(B8,RMS!B:E,4,FALSE)</f>
        <v>121917.32260940201</v>
      </c>
      <c r="K8" s="22">
        <f t="shared" si="1"/>
        <v>-7.7265000436455011E-4</v>
      </c>
      <c r="L8" s="22">
        <f t="shared" si="2"/>
        <v>-4.0940201142802835E-4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228765.77439999999</v>
      </c>
      <c r="F9" s="25">
        <f>VLOOKUP(C9,RA!B13:I48,8,0)</f>
        <v>50238.661800000002</v>
      </c>
      <c r="G9" s="16">
        <f t="shared" si="0"/>
        <v>178527.11259999999</v>
      </c>
      <c r="H9" s="27">
        <f>RA!J13</f>
        <v>21.9607421310135</v>
      </c>
      <c r="I9" s="20">
        <f>VLOOKUP(B9,RMS!B:D,3,FALSE)</f>
        <v>228765.90583760699</v>
      </c>
      <c r="J9" s="21">
        <f>VLOOKUP(B9,RMS!B:E,4,FALSE)</f>
        <v>178527.11305812001</v>
      </c>
      <c r="K9" s="22">
        <f t="shared" si="1"/>
        <v>-0.13143760699313134</v>
      </c>
      <c r="L9" s="22">
        <f t="shared" si="2"/>
        <v>-4.5812001917511225E-4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118453.9025</v>
      </c>
      <c r="F10" s="25">
        <f>VLOOKUP(C10,RA!B14:I49,8,0)</f>
        <v>23180.049599999998</v>
      </c>
      <c r="G10" s="16">
        <f t="shared" si="0"/>
        <v>95273.852899999998</v>
      </c>
      <c r="H10" s="27">
        <f>RA!J14</f>
        <v>19.568835733377401</v>
      </c>
      <c r="I10" s="20">
        <f>VLOOKUP(B10,RMS!B:D,3,FALSE)</f>
        <v>118453.90070512801</v>
      </c>
      <c r="J10" s="21">
        <f>VLOOKUP(B10,RMS!B:E,4,FALSE)</f>
        <v>95273.851100854707</v>
      </c>
      <c r="K10" s="22">
        <f t="shared" si="1"/>
        <v>1.7948719905689359E-3</v>
      </c>
      <c r="L10" s="22">
        <f t="shared" si="2"/>
        <v>1.7991452914429829E-3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105515.3221</v>
      </c>
      <c r="F11" s="25">
        <f>VLOOKUP(C11,RA!B15:I50,8,0)</f>
        <v>19566.675800000001</v>
      </c>
      <c r="G11" s="16">
        <f t="shared" si="0"/>
        <v>85948.646300000008</v>
      </c>
      <c r="H11" s="27">
        <f>RA!J15</f>
        <v>18.543918940470199</v>
      </c>
      <c r="I11" s="20">
        <f>VLOOKUP(B11,RMS!B:D,3,FALSE)</f>
        <v>105515.39364102601</v>
      </c>
      <c r="J11" s="21">
        <f>VLOOKUP(B11,RMS!B:E,4,FALSE)</f>
        <v>85948.646598290594</v>
      </c>
      <c r="K11" s="22">
        <f t="shared" si="1"/>
        <v>-7.1541026001796126E-2</v>
      </c>
      <c r="L11" s="22">
        <f t="shared" si="2"/>
        <v>-2.9829058621544391E-4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825064.1398</v>
      </c>
      <c r="F12" s="25">
        <f>VLOOKUP(C12,RA!B16:I51,8,0)</f>
        <v>20742.2654</v>
      </c>
      <c r="G12" s="16">
        <f t="shared" si="0"/>
        <v>804321.87439999997</v>
      </c>
      <c r="H12" s="27">
        <f>RA!J16</f>
        <v>2.5140185349745101</v>
      </c>
      <c r="I12" s="20">
        <f>VLOOKUP(B12,RMS!B:D,3,FALSE)</f>
        <v>825064.005</v>
      </c>
      <c r="J12" s="21">
        <f>VLOOKUP(B12,RMS!B:E,4,FALSE)</f>
        <v>804321.87439999997</v>
      </c>
      <c r="K12" s="22">
        <f t="shared" si="1"/>
        <v>0.13479999999981374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446095.97690000001</v>
      </c>
      <c r="F13" s="25">
        <f>VLOOKUP(C13,RA!B17:I52,8,0)</f>
        <v>46150.3724</v>
      </c>
      <c r="G13" s="16">
        <f t="shared" si="0"/>
        <v>399945.60450000002</v>
      </c>
      <c r="H13" s="27">
        <f>RA!J17</f>
        <v>10.345390855283499</v>
      </c>
      <c r="I13" s="20">
        <f>VLOOKUP(B13,RMS!B:D,3,FALSE)</f>
        <v>446096.05829059798</v>
      </c>
      <c r="J13" s="21">
        <f>VLOOKUP(B13,RMS!B:E,4,FALSE)</f>
        <v>399945.60518034198</v>
      </c>
      <c r="K13" s="22">
        <f t="shared" si="1"/>
        <v>-8.1390597973950207E-2</v>
      </c>
      <c r="L13" s="22">
        <f t="shared" si="2"/>
        <v>-6.8034196738153696E-4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1654121.8059</v>
      </c>
      <c r="F14" s="25">
        <f>VLOOKUP(C14,RA!B18:I53,8,0)</f>
        <v>212140.2782</v>
      </c>
      <c r="G14" s="16">
        <f t="shared" si="0"/>
        <v>1441981.5277</v>
      </c>
      <c r="H14" s="27">
        <f>RA!J18</f>
        <v>12.824949011815701</v>
      </c>
      <c r="I14" s="20">
        <f>VLOOKUP(B14,RMS!B:D,3,FALSE)</f>
        <v>1654122.2371572601</v>
      </c>
      <c r="J14" s="21">
        <f>VLOOKUP(B14,RMS!B:E,4,FALSE)</f>
        <v>1441981.5193119701</v>
      </c>
      <c r="K14" s="22">
        <f t="shared" si="1"/>
        <v>-0.43125726003199816</v>
      </c>
      <c r="L14" s="22">
        <f t="shared" si="2"/>
        <v>8.3880298770964146E-3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520103.40269999998</v>
      </c>
      <c r="F15" s="25">
        <f>VLOOKUP(C15,RA!B19:I54,8,0)</f>
        <v>50108.245699999999</v>
      </c>
      <c r="G15" s="16">
        <f t="shared" si="0"/>
        <v>469995.15700000001</v>
      </c>
      <c r="H15" s="27">
        <f>RA!J19</f>
        <v>9.6342853055516091</v>
      </c>
      <c r="I15" s="20">
        <f>VLOOKUP(B15,RMS!B:D,3,FALSE)</f>
        <v>520103.50224102603</v>
      </c>
      <c r="J15" s="21">
        <f>VLOOKUP(B15,RMS!B:E,4,FALSE)</f>
        <v>469995.15734358999</v>
      </c>
      <c r="K15" s="22">
        <f t="shared" si="1"/>
        <v>-9.9541026051156223E-2</v>
      </c>
      <c r="L15" s="22">
        <f t="shared" si="2"/>
        <v>-3.4358998527750373E-4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858026.0196</v>
      </c>
      <c r="F16" s="25">
        <f>VLOOKUP(C16,RA!B20:I55,8,0)</f>
        <v>58014.090199999999</v>
      </c>
      <c r="G16" s="16">
        <f t="shared" si="0"/>
        <v>800011.92940000002</v>
      </c>
      <c r="H16" s="27">
        <f>RA!J20</f>
        <v>6.76134393069401</v>
      </c>
      <c r="I16" s="20">
        <f>VLOOKUP(B16,RMS!B:D,3,FALSE)</f>
        <v>858026.05050000001</v>
      </c>
      <c r="J16" s="21">
        <f>VLOOKUP(B16,RMS!B:E,4,FALSE)</f>
        <v>800011.92940000002</v>
      </c>
      <c r="K16" s="22">
        <f t="shared" si="1"/>
        <v>-3.0900000012479722E-2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311622.353</v>
      </c>
      <c r="F17" s="25">
        <f>VLOOKUP(C17,RA!B21:I56,8,0)</f>
        <v>34571.481899999999</v>
      </c>
      <c r="G17" s="16">
        <f t="shared" si="0"/>
        <v>277050.87109999999</v>
      </c>
      <c r="H17" s="27">
        <f>RA!J21</f>
        <v>11.0940314669917</v>
      </c>
      <c r="I17" s="20">
        <f>VLOOKUP(B17,RMS!B:D,3,FALSE)</f>
        <v>311622.158209402</v>
      </c>
      <c r="J17" s="21">
        <f>VLOOKUP(B17,RMS!B:E,4,FALSE)</f>
        <v>277050.87108205102</v>
      </c>
      <c r="K17" s="22">
        <f t="shared" si="1"/>
        <v>0.19479059800505638</v>
      </c>
      <c r="L17" s="22">
        <f t="shared" si="2"/>
        <v>1.7948972526937723E-5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1191015.8322000001</v>
      </c>
      <c r="F18" s="25">
        <f>VLOOKUP(C18,RA!B22:I57,8,0)</f>
        <v>141158.37119999999</v>
      </c>
      <c r="G18" s="16">
        <f t="shared" si="0"/>
        <v>1049857.4610000001</v>
      </c>
      <c r="H18" s="27">
        <f>RA!J22</f>
        <v>11.851930711891301</v>
      </c>
      <c r="I18" s="20">
        <f>VLOOKUP(B18,RMS!B:D,3,FALSE)</f>
        <v>1191015.8883666701</v>
      </c>
      <c r="J18" s="21">
        <f>VLOOKUP(B18,RMS!B:E,4,FALSE)</f>
        <v>1049857.4613999999</v>
      </c>
      <c r="K18" s="22">
        <f t="shared" si="1"/>
        <v>-5.6166670052334666E-2</v>
      </c>
      <c r="L18" s="22">
        <f t="shared" si="2"/>
        <v>-3.9999978616833687E-4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2515216.0824000002</v>
      </c>
      <c r="F19" s="25">
        <f>VLOOKUP(C19,RA!B23:I58,8,0)</f>
        <v>30655.092199999999</v>
      </c>
      <c r="G19" s="16">
        <f t="shared" si="0"/>
        <v>2484560.9902000003</v>
      </c>
      <c r="H19" s="27">
        <f>RA!J23</f>
        <v>1.21878563096452</v>
      </c>
      <c r="I19" s="20">
        <f>VLOOKUP(B19,RMS!B:D,3,FALSE)</f>
        <v>2515216.7759897402</v>
      </c>
      <c r="J19" s="21">
        <f>VLOOKUP(B19,RMS!B:E,4,FALSE)</f>
        <v>2484561.0219188002</v>
      </c>
      <c r="K19" s="22">
        <f t="shared" si="1"/>
        <v>-0.69358973996713758</v>
      </c>
      <c r="L19" s="22">
        <f t="shared" si="2"/>
        <v>-3.1718799844384193E-2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243018.92230000001</v>
      </c>
      <c r="F20" s="25">
        <f>VLOOKUP(C20,RA!B24:I59,8,0)</f>
        <v>39486.911</v>
      </c>
      <c r="G20" s="16">
        <f t="shared" si="0"/>
        <v>203532.01130000001</v>
      </c>
      <c r="H20" s="27">
        <f>RA!J24</f>
        <v>16.248492350424701</v>
      </c>
      <c r="I20" s="20">
        <f>VLOOKUP(B20,RMS!B:D,3,FALSE)</f>
        <v>243018.900265328</v>
      </c>
      <c r="J20" s="21">
        <f>VLOOKUP(B20,RMS!B:E,4,FALSE)</f>
        <v>203532.00169922001</v>
      </c>
      <c r="K20" s="22">
        <f t="shared" si="1"/>
        <v>2.2034672001609579E-2</v>
      </c>
      <c r="L20" s="22">
        <f t="shared" si="2"/>
        <v>9.6007800020743161E-3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224862.88709999999</v>
      </c>
      <c r="F21" s="25">
        <f>VLOOKUP(C21,RA!B25:I60,8,0)</f>
        <v>15346.593800000001</v>
      </c>
      <c r="G21" s="16">
        <f t="shared" si="0"/>
        <v>209516.29329999999</v>
      </c>
      <c r="H21" s="27">
        <f>RA!J25</f>
        <v>6.8248673660296504</v>
      </c>
      <c r="I21" s="20">
        <f>VLOOKUP(B21,RMS!B:D,3,FALSE)</f>
        <v>224862.88666755901</v>
      </c>
      <c r="J21" s="21">
        <f>VLOOKUP(B21,RMS!B:E,4,FALSE)</f>
        <v>209516.305579648</v>
      </c>
      <c r="K21" s="22">
        <f t="shared" si="1"/>
        <v>4.3244098196737468E-4</v>
      </c>
      <c r="L21" s="22">
        <f t="shared" si="2"/>
        <v>-1.2279648013645783E-2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580488.07160000002</v>
      </c>
      <c r="F22" s="25">
        <f>VLOOKUP(C22,RA!B26:I61,8,0)</f>
        <v>110545.28780000001</v>
      </c>
      <c r="G22" s="16">
        <f t="shared" si="0"/>
        <v>469942.78380000003</v>
      </c>
      <c r="H22" s="27">
        <f>RA!J26</f>
        <v>19.043507215454699</v>
      </c>
      <c r="I22" s="20">
        <f>VLOOKUP(B22,RMS!B:D,3,FALSE)</f>
        <v>580488.08614090504</v>
      </c>
      <c r="J22" s="21">
        <f>VLOOKUP(B22,RMS!B:E,4,FALSE)</f>
        <v>469942.712247196</v>
      </c>
      <c r="K22" s="22">
        <f t="shared" si="1"/>
        <v>-1.4540905016474426E-2</v>
      </c>
      <c r="L22" s="22">
        <f t="shared" si="2"/>
        <v>7.1552804030943662E-2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253621.9498</v>
      </c>
      <c r="F23" s="25">
        <f>VLOOKUP(C23,RA!B27:I62,8,0)</f>
        <v>82418.880999999994</v>
      </c>
      <c r="G23" s="16">
        <f t="shared" si="0"/>
        <v>171203.06880000001</v>
      </c>
      <c r="H23" s="27">
        <f>RA!J27</f>
        <v>32.496746068308902</v>
      </c>
      <c r="I23" s="20">
        <f>VLOOKUP(B23,RMS!B:D,3,FALSE)</f>
        <v>253621.927214197</v>
      </c>
      <c r="J23" s="21">
        <f>VLOOKUP(B23,RMS!B:E,4,FALSE)</f>
        <v>171203.06227019301</v>
      </c>
      <c r="K23" s="22">
        <f t="shared" si="1"/>
        <v>2.2585803002584726E-2</v>
      </c>
      <c r="L23" s="22">
        <f t="shared" si="2"/>
        <v>6.5298069966956973E-3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873860.17819999997</v>
      </c>
      <c r="F24" s="25">
        <f>VLOOKUP(C24,RA!B28:I63,8,0)</f>
        <v>18900.065200000001</v>
      </c>
      <c r="G24" s="16">
        <f t="shared" si="0"/>
        <v>854960.11300000001</v>
      </c>
      <c r="H24" s="27">
        <f>RA!J28</f>
        <v>2.1628248627750599</v>
      </c>
      <c r="I24" s="20">
        <f>VLOOKUP(B24,RMS!B:D,3,FALSE)</f>
        <v>873860.17783628299</v>
      </c>
      <c r="J24" s="21">
        <f>VLOOKUP(B24,RMS!B:E,4,FALSE)</f>
        <v>854960.10560973501</v>
      </c>
      <c r="K24" s="22">
        <f t="shared" si="1"/>
        <v>3.6371697206050158E-4</v>
      </c>
      <c r="L24" s="22">
        <f t="shared" si="2"/>
        <v>7.3902650037780404E-3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708567.53949999996</v>
      </c>
      <c r="F25" s="25">
        <f>VLOOKUP(C25,RA!B29:I64,8,0)</f>
        <v>98245.617400000003</v>
      </c>
      <c r="G25" s="16">
        <f t="shared" si="0"/>
        <v>610321.92209999997</v>
      </c>
      <c r="H25" s="27">
        <f>RA!J29</f>
        <v>13.865385008933201</v>
      </c>
      <c r="I25" s="20">
        <f>VLOOKUP(B25,RMS!B:D,3,FALSE)</f>
        <v>708567.53751504398</v>
      </c>
      <c r="J25" s="21">
        <f>VLOOKUP(B25,RMS!B:E,4,FALSE)</f>
        <v>610321.91706879297</v>
      </c>
      <c r="K25" s="22">
        <f t="shared" si="1"/>
        <v>1.9849559757858515E-3</v>
      </c>
      <c r="L25" s="22">
        <f t="shared" si="2"/>
        <v>5.031206994317472E-3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1388771.237</v>
      </c>
      <c r="F26" s="25">
        <f>VLOOKUP(C26,RA!B30:I65,8,0)</f>
        <v>131490.43090000001</v>
      </c>
      <c r="G26" s="16">
        <f t="shared" si="0"/>
        <v>1257280.8060999999</v>
      </c>
      <c r="H26" s="27">
        <f>RA!J30</f>
        <v>9.4681130625979399</v>
      </c>
      <c r="I26" s="20">
        <f>VLOOKUP(B26,RMS!B:D,3,FALSE)</f>
        <v>1388771.22550796</v>
      </c>
      <c r="J26" s="21">
        <f>VLOOKUP(B26,RMS!B:E,4,FALSE)</f>
        <v>1257280.8015382399</v>
      </c>
      <c r="K26" s="22">
        <f t="shared" si="1"/>
        <v>1.1492040008306503E-2</v>
      </c>
      <c r="L26" s="22">
        <f t="shared" si="2"/>
        <v>4.5617599971592426E-3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1132683.8703999999</v>
      </c>
      <c r="F27" s="25">
        <f>VLOOKUP(C27,RA!B31:I66,8,0)</f>
        <v>-5722.6688999999997</v>
      </c>
      <c r="G27" s="16">
        <f t="shared" si="0"/>
        <v>1138406.5392999998</v>
      </c>
      <c r="H27" s="27">
        <f>RA!J31</f>
        <v>-0.50523089888965</v>
      </c>
      <c r="I27" s="20">
        <f>VLOOKUP(B27,RMS!B:D,3,FALSE)</f>
        <v>1132683.7538725701</v>
      </c>
      <c r="J27" s="21">
        <f>VLOOKUP(B27,RMS!B:E,4,FALSE)</f>
        <v>1138406.55450531</v>
      </c>
      <c r="K27" s="22">
        <f t="shared" si="1"/>
        <v>0.11652742978185415</v>
      </c>
      <c r="L27" s="22">
        <f t="shared" si="2"/>
        <v>-1.5205310191959143E-2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142575.16990000001</v>
      </c>
      <c r="F28" s="25">
        <f>VLOOKUP(C28,RA!B32:I67,8,0)</f>
        <v>43752.328399999999</v>
      </c>
      <c r="G28" s="16">
        <f t="shared" si="0"/>
        <v>98822.84150000001</v>
      </c>
      <c r="H28" s="27">
        <f>RA!J32</f>
        <v>30.687200604907002</v>
      </c>
      <c r="I28" s="20">
        <f>VLOOKUP(B28,RMS!B:D,3,FALSE)</f>
        <v>142575.111822873</v>
      </c>
      <c r="J28" s="21">
        <f>VLOOKUP(B28,RMS!B:E,4,FALSE)</f>
        <v>98822.826603475507</v>
      </c>
      <c r="K28" s="22">
        <f t="shared" si="1"/>
        <v>5.8077127003343776E-2</v>
      </c>
      <c r="L28" s="22">
        <f t="shared" si="2"/>
        <v>1.4896524502546526E-2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141406.66680000001</v>
      </c>
      <c r="F31" s="25">
        <f>VLOOKUP(C31,RA!B35:I70,8,0)</f>
        <v>13950.450500000001</v>
      </c>
      <c r="G31" s="16">
        <f t="shared" si="0"/>
        <v>127456.2163</v>
      </c>
      <c r="H31" s="27">
        <f>RA!J35</f>
        <v>9.8654828769360403</v>
      </c>
      <c r="I31" s="20">
        <f>VLOOKUP(B31,RMS!B:D,3,FALSE)</f>
        <v>141406.66500000001</v>
      </c>
      <c r="J31" s="21">
        <f>VLOOKUP(B31,RMS!B:E,4,FALSE)</f>
        <v>127456.21279999999</v>
      </c>
      <c r="K31" s="22">
        <f t="shared" si="1"/>
        <v>1.799999998183921E-3</v>
      </c>
      <c r="L31" s="22">
        <f t="shared" si="2"/>
        <v>3.5000000061700121E-3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189994.0165</v>
      </c>
      <c r="F35" s="25">
        <f>VLOOKUP(C35,RA!B8:I74,8,0)</f>
        <v>9086.4963000000007</v>
      </c>
      <c r="G35" s="16">
        <f t="shared" si="0"/>
        <v>180907.5202</v>
      </c>
      <c r="H35" s="27">
        <f>RA!J39</f>
        <v>4.7825170852156802</v>
      </c>
      <c r="I35" s="20">
        <f>VLOOKUP(B35,RMS!B:D,3,FALSE)</f>
        <v>189994.01709401701</v>
      </c>
      <c r="J35" s="21">
        <f>VLOOKUP(B35,RMS!B:E,4,FALSE)</f>
        <v>180907.521367521</v>
      </c>
      <c r="K35" s="22">
        <f t="shared" si="1"/>
        <v>-5.9401700855232775E-4</v>
      </c>
      <c r="L35" s="22">
        <f t="shared" si="2"/>
        <v>-1.1675209971144795E-3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321635.14500000002</v>
      </c>
      <c r="F36" s="25">
        <f>VLOOKUP(C36,RA!B8:I75,8,0)</f>
        <v>19775.858100000001</v>
      </c>
      <c r="G36" s="16">
        <f t="shared" si="0"/>
        <v>301859.28690000001</v>
      </c>
      <c r="H36" s="27">
        <f>RA!J40</f>
        <v>6.1485376854572298</v>
      </c>
      <c r="I36" s="20">
        <f>VLOOKUP(B36,RMS!B:D,3,FALSE)</f>
        <v>321635.142453846</v>
      </c>
      <c r="J36" s="21">
        <f>VLOOKUP(B36,RMS!B:E,4,FALSE)</f>
        <v>301859.28569829097</v>
      </c>
      <c r="K36" s="22">
        <f t="shared" si="1"/>
        <v>2.546154020819813E-3</v>
      </c>
      <c r="L36" s="22">
        <f t="shared" si="2"/>
        <v>1.201709033921361E-3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7453.8416999999999</v>
      </c>
      <c r="F39" s="25">
        <f>VLOOKUP(C39,RA!B8:I78,8,0)</f>
        <v>1026.5885000000001</v>
      </c>
      <c r="G39" s="16">
        <f t="shared" si="0"/>
        <v>6427.2532000000001</v>
      </c>
      <c r="H39" s="27">
        <f>RA!J43</f>
        <v>13.772609364644801</v>
      </c>
      <c r="I39" s="20">
        <f>VLOOKUP(B39,RMS!B:D,3,FALSE)</f>
        <v>7453.84161561153</v>
      </c>
      <c r="J39" s="21">
        <f>VLOOKUP(B39,RMS!B:E,4,FALSE)</f>
        <v>6427.25268890402</v>
      </c>
      <c r="K39" s="22">
        <f t="shared" si="1"/>
        <v>8.4388469986151904E-5</v>
      </c>
      <c r="L39" s="22">
        <f t="shared" si="2"/>
        <v>5.1109598007315071E-4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15969281.7148</v>
      </c>
      <c r="E7" s="62">
        <v>20050305</v>
      </c>
      <c r="F7" s="63">
        <v>79.646078774362806</v>
      </c>
      <c r="G7" s="62">
        <v>13744426.4976</v>
      </c>
      <c r="H7" s="63">
        <v>16.1873266781156</v>
      </c>
      <c r="I7" s="62">
        <v>1444804.9638</v>
      </c>
      <c r="J7" s="63">
        <v>9.0474010641379401</v>
      </c>
      <c r="K7" s="62">
        <v>1673293.5111</v>
      </c>
      <c r="L7" s="63">
        <v>12.1743421698401</v>
      </c>
      <c r="M7" s="63">
        <v>-0.13655019025908599</v>
      </c>
      <c r="N7" s="62">
        <v>282687111.63999999</v>
      </c>
      <c r="O7" s="62">
        <v>2911870408.5549002</v>
      </c>
      <c r="P7" s="62">
        <v>968767</v>
      </c>
      <c r="Q7" s="62">
        <v>912038</v>
      </c>
      <c r="R7" s="63">
        <v>6.22002591997264</v>
      </c>
      <c r="S7" s="62">
        <v>16.484130564728201</v>
      </c>
      <c r="T7" s="62">
        <v>16.224261972527501</v>
      </c>
      <c r="U7" s="64">
        <v>1.5764773955184901</v>
      </c>
      <c r="V7" s="52"/>
      <c r="W7" s="52"/>
    </row>
    <row r="8" spans="1:23" ht="14.25" thickBot="1" x14ac:dyDescent="0.2">
      <c r="A8" s="49">
        <v>41775</v>
      </c>
      <c r="B8" s="39" t="s">
        <v>6</v>
      </c>
      <c r="C8" s="40"/>
      <c r="D8" s="65">
        <v>573420.64370000002</v>
      </c>
      <c r="E8" s="65">
        <v>491212</v>
      </c>
      <c r="F8" s="66">
        <v>116.73587854124099</v>
      </c>
      <c r="G8" s="65">
        <v>396656.79810000001</v>
      </c>
      <c r="H8" s="66">
        <v>44.563422698591097</v>
      </c>
      <c r="I8" s="65">
        <v>102572.07640000001</v>
      </c>
      <c r="J8" s="66">
        <v>17.887754395822402</v>
      </c>
      <c r="K8" s="65">
        <v>87713.925300000003</v>
      </c>
      <c r="L8" s="66">
        <v>22.113304428451201</v>
      </c>
      <c r="M8" s="66">
        <v>0.16939329814715301</v>
      </c>
      <c r="N8" s="65">
        <v>9146344.8970999997</v>
      </c>
      <c r="O8" s="65">
        <v>114758373.4835</v>
      </c>
      <c r="P8" s="65">
        <v>24017</v>
      </c>
      <c r="Q8" s="65">
        <v>23742</v>
      </c>
      <c r="R8" s="66">
        <v>1.1582848959649701</v>
      </c>
      <c r="S8" s="65">
        <v>23.875614926926801</v>
      </c>
      <c r="T8" s="65">
        <v>21.961507033948301</v>
      </c>
      <c r="U8" s="67">
        <v>8.0169993478147603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81546.540200000003</v>
      </c>
      <c r="E9" s="65">
        <v>88643</v>
      </c>
      <c r="F9" s="66">
        <v>91.994337059891905</v>
      </c>
      <c r="G9" s="65">
        <v>423759.1078</v>
      </c>
      <c r="H9" s="66">
        <v>-80.756392323138598</v>
      </c>
      <c r="I9" s="65">
        <v>17507.036499999998</v>
      </c>
      <c r="J9" s="66">
        <v>21.468766739903899</v>
      </c>
      <c r="K9" s="65">
        <v>37079.602599999998</v>
      </c>
      <c r="L9" s="66">
        <v>8.7501606260461404</v>
      </c>
      <c r="M9" s="66">
        <v>-0.52785263939155602</v>
      </c>
      <c r="N9" s="65">
        <v>1547667.8285999999</v>
      </c>
      <c r="O9" s="65">
        <v>19266189.1776</v>
      </c>
      <c r="P9" s="65">
        <v>4908</v>
      </c>
      <c r="Q9" s="65">
        <v>4238</v>
      </c>
      <c r="R9" s="66">
        <v>15.809344030202899</v>
      </c>
      <c r="S9" s="65">
        <v>16.615024490627501</v>
      </c>
      <c r="T9" s="65">
        <v>16.921601321377999</v>
      </c>
      <c r="U9" s="67">
        <v>-1.84517832593867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127877.5848</v>
      </c>
      <c r="E10" s="65">
        <v>125479</v>
      </c>
      <c r="F10" s="66">
        <v>101.91154280796</v>
      </c>
      <c r="G10" s="65">
        <v>93982.299799999993</v>
      </c>
      <c r="H10" s="66">
        <v>36.065604983205503</v>
      </c>
      <c r="I10" s="65">
        <v>33565.796000000002</v>
      </c>
      <c r="J10" s="66">
        <v>26.2483812565719</v>
      </c>
      <c r="K10" s="65">
        <v>24279.464800000002</v>
      </c>
      <c r="L10" s="66">
        <v>25.834082430062001</v>
      </c>
      <c r="M10" s="66">
        <v>0.38247676695081001</v>
      </c>
      <c r="N10" s="65">
        <v>2422450.4788000002</v>
      </c>
      <c r="O10" s="65">
        <v>27450909.006299999</v>
      </c>
      <c r="P10" s="65">
        <v>88068</v>
      </c>
      <c r="Q10" s="65">
        <v>80315</v>
      </c>
      <c r="R10" s="66">
        <v>9.6532403660586397</v>
      </c>
      <c r="S10" s="65">
        <v>1.4520323477313</v>
      </c>
      <c r="T10" s="65">
        <v>1.26199649256054</v>
      </c>
      <c r="U10" s="67">
        <v>13.0875772476883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64451.957799999996</v>
      </c>
      <c r="E11" s="65">
        <v>58976</v>
      </c>
      <c r="F11" s="66">
        <v>109.285061380901</v>
      </c>
      <c r="G11" s="65">
        <v>52011.2745</v>
      </c>
      <c r="H11" s="66">
        <v>23.919204863937701</v>
      </c>
      <c r="I11" s="65">
        <v>9204.0717000000004</v>
      </c>
      <c r="J11" s="66">
        <v>14.2805153081013</v>
      </c>
      <c r="K11" s="65">
        <v>6487.9232000000002</v>
      </c>
      <c r="L11" s="66">
        <v>12.4740707901707</v>
      </c>
      <c r="M11" s="66">
        <v>0.418646832934151</v>
      </c>
      <c r="N11" s="65">
        <v>942181.73589999997</v>
      </c>
      <c r="O11" s="65">
        <v>11737955.4222</v>
      </c>
      <c r="P11" s="65">
        <v>2799</v>
      </c>
      <c r="Q11" s="65">
        <v>2834</v>
      </c>
      <c r="R11" s="66">
        <v>-1.23500352858151</v>
      </c>
      <c r="S11" s="65">
        <v>23.026780207216898</v>
      </c>
      <c r="T11" s="65">
        <v>19.2542793577982</v>
      </c>
      <c r="U11" s="67">
        <v>16.383101829566002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139044.88099999999</v>
      </c>
      <c r="E12" s="65">
        <v>175684</v>
      </c>
      <c r="F12" s="66">
        <v>79.144874319801502</v>
      </c>
      <c r="G12" s="65">
        <v>144225.30129999999</v>
      </c>
      <c r="H12" s="66">
        <v>-3.5918942469215902</v>
      </c>
      <c r="I12" s="65">
        <v>17127.558799999999</v>
      </c>
      <c r="J12" s="66">
        <v>12.318007449695299</v>
      </c>
      <c r="K12" s="65">
        <v>20429.914499999999</v>
      </c>
      <c r="L12" s="66">
        <v>14.165277739655499</v>
      </c>
      <c r="M12" s="66">
        <v>-0.16164314833525101</v>
      </c>
      <c r="N12" s="65">
        <v>3554833.7250000001</v>
      </c>
      <c r="O12" s="65">
        <v>34352755.831500001</v>
      </c>
      <c r="P12" s="65">
        <v>1595</v>
      </c>
      <c r="Q12" s="65">
        <v>1405</v>
      </c>
      <c r="R12" s="66">
        <v>13.5231316725979</v>
      </c>
      <c r="S12" s="65">
        <v>87.175473981191203</v>
      </c>
      <c r="T12" s="65">
        <v>89.928458932384302</v>
      </c>
      <c r="U12" s="67">
        <v>-3.1579810530047601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228765.77439999999</v>
      </c>
      <c r="E13" s="65">
        <v>255376</v>
      </c>
      <c r="F13" s="66">
        <v>89.579981830712399</v>
      </c>
      <c r="G13" s="65">
        <v>225701.23190000001</v>
      </c>
      <c r="H13" s="66">
        <v>1.3577872279216401</v>
      </c>
      <c r="I13" s="65">
        <v>50238.661800000002</v>
      </c>
      <c r="J13" s="66">
        <v>21.9607421310135</v>
      </c>
      <c r="K13" s="65">
        <v>57709.0173</v>
      </c>
      <c r="L13" s="66">
        <v>25.568764873010899</v>
      </c>
      <c r="M13" s="66">
        <v>-0.12944866936765501</v>
      </c>
      <c r="N13" s="65">
        <v>4580924.1224999996</v>
      </c>
      <c r="O13" s="65">
        <v>56134979.301899999</v>
      </c>
      <c r="P13" s="65">
        <v>10538</v>
      </c>
      <c r="Q13" s="65">
        <v>10191</v>
      </c>
      <c r="R13" s="66">
        <v>3.4049651653419701</v>
      </c>
      <c r="S13" s="65">
        <v>21.7086519643196</v>
      </c>
      <c r="T13" s="65">
        <v>22.703159827298599</v>
      </c>
      <c r="U13" s="67">
        <v>-4.5811589987879797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118453.9025</v>
      </c>
      <c r="E14" s="65">
        <v>121662</v>
      </c>
      <c r="F14" s="66">
        <v>97.363106393121896</v>
      </c>
      <c r="G14" s="65">
        <v>107664.23480000001</v>
      </c>
      <c r="H14" s="66">
        <v>10.021589546466499</v>
      </c>
      <c r="I14" s="65">
        <v>23180.049599999998</v>
      </c>
      <c r="J14" s="66">
        <v>19.568835733377401</v>
      </c>
      <c r="K14" s="65">
        <v>22822.761600000002</v>
      </c>
      <c r="L14" s="66">
        <v>21.198090194386399</v>
      </c>
      <c r="M14" s="66">
        <v>1.5654897784149E-2</v>
      </c>
      <c r="N14" s="65">
        <v>2458221.0035999999</v>
      </c>
      <c r="O14" s="65">
        <v>24990540.022</v>
      </c>
      <c r="P14" s="65">
        <v>2329</v>
      </c>
      <c r="Q14" s="65">
        <v>2134</v>
      </c>
      <c r="R14" s="66">
        <v>9.1377694470478108</v>
      </c>
      <c r="S14" s="65">
        <v>50.860413267496803</v>
      </c>
      <c r="T14" s="65">
        <v>54.341400796626097</v>
      </c>
      <c r="U14" s="67">
        <v>-6.8441982781800403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105515.3221</v>
      </c>
      <c r="E15" s="65">
        <v>88144</v>
      </c>
      <c r="F15" s="66">
        <v>119.707889476312</v>
      </c>
      <c r="G15" s="65">
        <v>83628.407999999996</v>
      </c>
      <c r="H15" s="66">
        <v>26.171625914485901</v>
      </c>
      <c r="I15" s="65">
        <v>19566.675800000001</v>
      </c>
      <c r="J15" s="66">
        <v>18.543918940470199</v>
      </c>
      <c r="K15" s="65">
        <v>21352.828099999999</v>
      </c>
      <c r="L15" s="66">
        <v>25.532984078807299</v>
      </c>
      <c r="M15" s="66">
        <v>-8.3649448758499001E-2</v>
      </c>
      <c r="N15" s="65">
        <v>2191860.7938999999</v>
      </c>
      <c r="O15" s="65">
        <v>19495345.852299999</v>
      </c>
      <c r="P15" s="65">
        <v>4051</v>
      </c>
      <c r="Q15" s="65">
        <v>4046</v>
      </c>
      <c r="R15" s="66">
        <v>0.12357884330203001</v>
      </c>
      <c r="S15" s="65">
        <v>26.046734658109099</v>
      </c>
      <c r="T15" s="65">
        <v>24.549683761739999</v>
      </c>
      <c r="U15" s="67">
        <v>5.7475569049997697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825064.1398</v>
      </c>
      <c r="E16" s="65">
        <v>795424</v>
      </c>
      <c r="F16" s="66">
        <v>103.726332094581</v>
      </c>
      <c r="G16" s="65">
        <v>600977.02110000001</v>
      </c>
      <c r="H16" s="66">
        <v>37.287135919080796</v>
      </c>
      <c r="I16" s="65">
        <v>20742.2654</v>
      </c>
      <c r="J16" s="66">
        <v>2.5140185349745101</v>
      </c>
      <c r="K16" s="65">
        <v>47580.788699999997</v>
      </c>
      <c r="L16" s="66">
        <v>7.9172392669707001</v>
      </c>
      <c r="M16" s="66">
        <v>-0.56406217789323898</v>
      </c>
      <c r="N16" s="65">
        <v>15253800.334799999</v>
      </c>
      <c r="O16" s="65">
        <v>145122869.63980001</v>
      </c>
      <c r="P16" s="65">
        <v>48225</v>
      </c>
      <c r="Q16" s="65">
        <v>40315</v>
      </c>
      <c r="R16" s="66">
        <v>19.620488651866498</v>
      </c>
      <c r="S16" s="65">
        <v>17.1086394981856</v>
      </c>
      <c r="T16" s="65">
        <v>18.034444876596801</v>
      </c>
      <c r="U16" s="67">
        <v>-5.4113325522429498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446095.97690000001</v>
      </c>
      <c r="E17" s="65">
        <v>1356239</v>
      </c>
      <c r="F17" s="66">
        <v>32.892136039444402</v>
      </c>
      <c r="G17" s="65">
        <v>346328.78220000002</v>
      </c>
      <c r="H17" s="66">
        <v>28.807075769517098</v>
      </c>
      <c r="I17" s="65">
        <v>46150.3724</v>
      </c>
      <c r="J17" s="66">
        <v>10.345390855283499</v>
      </c>
      <c r="K17" s="65">
        <v>54059.893799999998</v>
      </c>
      <c r="L17" s="66">
        <v>15.609414111236401</v>
      </c>
      <c r="M17" s="66">
        <v>-0.146310339218609</v>
      </c>
      <c r="N17" s="65">
        <v>13628508.801100001</v>
      </c>
      <c r="O17" s="65">
        <v>159970590.56779999</v>
      </c>
      <c r="P17" s="65">
        <v>12098</v>
      </c>
      <c r="Q17" s="65">
        <v>11414</v>
      </c>
      <c r="R17" s="66">
        <v>5.9926406167863897</v>
      </c>
      <c r="S17" s="65">
        <v>36.873530905934899</v>
      </c>
      <c r="T17" s="65">
        <v>37.7157049237778</v>
      </c>
      <c r="U17" s="67">
        <v>-2.2839527356123099</v>
      </c>
    </row>
    <row r="18" spans="1:21" ht="12" thickBot="1" x14ac:dyDescent="0.2">
      <c r="A18" s="50"/>
      <c r="B18" s="39" t="s">
        <v>16</v>
      </c>
      <c r="C18" s="40"/>
      <c r="D18" s="65">
        <v>1654121.8059</v>
      </c>
      <c r="E18" s="65">
        <v>1703044</v>
      </c>
      <c r="F18" s="66">
        <v>97.127367578289196</v>
      </c>
      <c r="G18" s="65">
        <v>1335450.4058999999</v>
      </c>
      <c r="H18" s="66">
        <v>23.862466070781402</v>
      </c>
      <c r="I18" s="65">
        <v>212140.2782</v>
      </c>
      <c r="J18" s="66">
        <v>12.824949011815701</v>
      </c>
      <c r="K18" s="65">
        <v>258063.79250000001</v>
      </c>
      <c r="L18" s="66">
        <v>19.324101543560001</v>
      </c>
      <c r="M18" s="66">
        <v>-0.177954116906966</v>
      </c>
      <c r="N18" s="65">
        <v>27637715.7652</v>
      </c>
      <c r="O18" s="65">
        <v>384043431.08069998</v>
      </c>
      <c r="P18" s="65">
        <v>84226</v>
      </c>
      <c r="Q18" s="65">
        <v>75845</v>
      </c>
      <c r="R18" s="66">
        <v>11.0501681060057</v>
      </c>
      <c r="S18" s="65">
        <v>19.639087762686099</v>
      </c>
      <c r="T18" s="65">
        <v>19.787073895444699</v>
      </c>
      <c r="U18" s="67">
        <v>-0.75352854749048603</v>
      </c>
    </row>
    <row r="19" spans="1:21" ht="12" thickBot="1" x14ac:dyDescent="0.2">
      <c r="A19" s="50"/>
      <c r="B19" s="39" t="s">
        <v>17</v>
      </c>
      <c r="C19" s="40"/>
      <c r="D19" s="65">
        <v>520103.40269999998</v>
      </c>
      <c r="E19" s="65">
        <v>559697</v>
      </c>
      <c r="F19" s="66">
        <v>92.925887167520997</v>
      </c>
      <c r="G19" s="65">
        <v>491422.06939999998</v>
      </c>
      <c r="H19" s="66">
        <v>5.8363950432707403</v>
      </c>
      <c r="I19" s="65">
        <v>50108.245699999999</v>
      </c>
      <c r="J19" s="66">
        <v>9.6342853055516091</v>
      </c>
      <c r="K19" s="65">
        <v>47085.671699999999</v>
      </c>
      <c r="L19" s="66">
        <v>9.5815134549185199</v>
      </c>
      <c r="M19" s="66">
        <v>6.4193073834815997E-2</v>
      </c>
      <c r="N19" s="65">
        <v>10578169.1976</v>
      </c>
      <c r="O19" s="65">
        <v>121172179.3231</v>
      </c>
      <c r="P19" s="65">
        <v>12064</v>
      </c>
      <c r="Q19" s="65">
        <v>11504</v>
      </c>
      <c r="R19" s="66">
        <v>4.8678720445062504</v>
      </c>
      <c r="S19" s="65">
        <v>43.112019454575602</v>
      </c>
      <c r="T19" s="65">
        <v>43.526522444367203</v>
      </c>
      <c r="U19" s="67">
        <v>-0.96145574954638202</v>
      </c>
    </row>
    <row r="20" spans="1:21" ht="12" thickBot="1" x14ac:dyDescent="0.2">
      <c r="A20" s="50"/>
      <c r="B20" s="39" t="s">
        <v>18</v>
      </c>
      <c r="C20" s="40"/>
      <c r="D20" s="65">
        <v>858026.0196</v>
      </c>
      <c r="E20" s="65">
        <v>1082374</v>
      </c>
      <c r="F20" s="66">
        <v>79.272600746137698</v>
      </c>
      <c r="G20" s="65">
        <v>738394.07570000004</v>
      </c>
      <c r="H20" s="66">
        <v>16.201639183871901</v>
      </c>
      <c r="I20" s="65">
        <v>58014.090199999999</v>
      </c>
      <c r="J20" s="66">
        <v>6.76134393069401</v>
      </c>
      <c r="K20" s="65">
        <v>45570.015800000001</v>
      </c>
      <c r="L20" s="66">
        <v>6.1715034423589401</v>
      </c>
      <c r="M20" s="66">
        <v>0.273075929019099</v>
      </c>
      <c r="N20" s="65">
        <v>19050126.1917</v>
      </c>
      <c r="O20" s="65">
        <v>171108432.10910001</v>
      </c>
      <c r="P20" s="65">
        <v>37259</v>
      </c>
      <c r="Q20" s="65">
        <v>37061</v>
      </c>
      <c r="R20" s="66">
        <v>0.53425433744367401</v>
      </c>
      <c r="S20" s="65">
        <v>23.028691580557702</v>
      </c>
      <c r="T20" s="65">
        <v>22.1005081028575</v>
      </c>
      <c r="U20" s="67">
        <v>4.0305523848515001</v>
      </c>
    </row>
    <row r="21" spans="1:21" ht="12" thickBot="1" x14ac:dyDescent="0.2">
      <c r="A21" s="50"/>
      <c r="B21" s="39" t="s">
        <v>19</v>
      </c>
      <c r="C21" s="40"/>
      <c r="D21" s="65">
        <v>311622.353</v>
      </c>
      <c r="E21" s="65">
        <v>334563</v>
      </c>
      <c r="F21" s="66">
        <v>93.143101000409501</v>
      </c>
      <c r="G21" s="65">
        <v>283272.4803</v>
      </c>
      <c r="H21" s="66">
        <v>10.0079868930353</v>
      </c>
      <c r="I21" s="65">
        <v>34571.481899999999</v>
      </c>
      <c r="J21" s="66">
        <v>11.0940314669917</v>
      </c>
      <c r="K21" s="65">
        <v>41792.434699999998</v>
      </c>
      <c r="L21" s="66">
        <v>14.7534397466848</v>
      </c>
      <c r="M21" s="66">
        <v>-0.172781338341123</v>
      </c>
      <c r="N21" s="65">
        <v>5875350.6966000004</v>
      </c>
      <c r="O21" s="65">
        <v>70131355.928399995</v>
      </c>
      <c r="P21" s="65">
        <v>29409</v>
      </c>
      <c r="Q21" s="65">
        <v>30109</v>
      </c>
      <c r="R21" s="66">
        <v>-2.32488624663721</v>
      </c>
      <c r="S21" s="65">
        <v>10.5961560406678</v>
      </c>
      <c r="T21" s="65">
        <v>10.436846135706899</v>
      </c>
      <c r="U21" s="67">
        <v>1.5034688461501</v>
      </c>
    </row>
    <row r="22" spans="1:21" ht="12" thickBot="1" x14ac:dyDescent="0.2">
      <c r="A22" s="50"/>
      <c r="B22" s="39" t="s">
        <v>20</v>
      </c>
      <c r="C22" s="40"/>
      <c r="D22" s="65">
        <v>1191015.8322000001</v>
      </c>
      <c r="E22" s="65">
        <v>1044835</v>
      </c>
      <c r="F22" s="66">
        <v>113.990805457321</v>
      </c>
      <c r="G22" s="65">
        <v>870309.52450000006</v>
      </c>
      <c r="H22" s="66">
        <v>36.849683781669398</v>
      </c>
      <c r="I22" s="65">
        <v>141158.37119999999</v>
      </c>
      <c r="J22" s="66">
        <v>11.851930711891301</v>
      </c>
      <c r="K22" s="65">
        <v>116165.96400000001</v>
      </c>
      <c r="L22" s="66">
        <v>13.3476608872847</v>
      </c>
      <c r="M22" s="66">
        <v>0.21514397452940701</v>
      </c>
      <c r="N22" s="65">
        <v>18934626.823600002</v>
      </c>
      <c r="O22" s="65">
        <v>192372400.36860001</v>
      </c>
      <c r="P22" s="65">
        <v>72763</v>
      </c>
      <c r="Q22" s="65">
        <v>63328</v>
      </c>
      <c r="R22" s="66">
        <v>14.8986230419404</v>
      </c>
      <c r="S22" s="65">
        <v>16.368426703132101</v>
      </c>
      <c r="T22" s="65">
        <v>16.797244807983802</v>
      </c>
      <c r="U22" s="67">
        <v>-2.6197881606403399</v>
      </c>
    </row>
    <row r="23" spans="1:21" ht="12" thickBot="1" x14ac:dyDescent="0.2">
      <c r="A23" s="50"/>
      <c r="B23" s="39" t="s">
        <v>21</v>
      </c>
      <c r="C23" s="40"/>
      <c r="D23" s="65">
        <v>2515216.0824000002</v>
      </c>
      <c r="E23" s="65">
        <v>2623690</v>
      </c>
      <c r="F23" s="66">
        <v>95.865597017940402</v>
      </c>
      <c r="G23" s="65">
        <v>2161203.1740999999</v>
      </c>
      <c r="H23" s="66">
        <v>16.380362223344601</v>
      </c>
      <c r="I23" s="65">
        <v>30655.092199999999</v>
      </c>
      <c r="J23" s="66">
        <v>1.21878563096452</v>
      </c>
      <c r="K23" s="65">
        <v>186855.3076</v>
      </c>
      <c r="L23" s="66">
        <v>8.6458927064001294</v>
      </c>
      <c r="M23" s="66">
        <v>-0.83594208484768795</v>
      </c>
      <c r="N23" s="65">
        <v>42349821.053199999</v>
      </c>
      <c r="O23" s="65">
        <v>400344705.98449999</v>
      </c>
      <c r="P23" s="65">
        <v>84456</v>
      </c>
      <c r="Q23" s="65">
        <v>80164</v>
      </c>
      <c r="R23" s="66">
        <v>5.3540242502869004</v>
      </c>
      <c r="S23" s="65">
        <v>29.781378260869602</v>
      </c>
      <c r="T23" s="65">
        <v>28.8612741754404</v>
      </c>
      <c r="U23" s="67">
        <v>3.08952821917635</v>
      </c>
    </row>
    <row r="24" spans="1:21" ht="12" thickBot="1" x14ac:dyDescent="0.2">
      <c r="A24" s="50"/>
      <c r="B24" s="39" t="s">
        <v>22</v>
      </c>
      <c r="C24" s="40"/>
      <c r="D24" s="65">
        <v>243018.92230000001</v>
      </c>
      <c r="E24" s="65">
        <v>247324</v>
      </c>
      <c r="F24" s="66">
        <v>98.259336861768404</v>
      </c>
      <c r="G24" s="65">
        <v>205275.83170000001</v>
      </c>
      <c r="H24" s="66">
        <v>18.3865242622227</v>
      </c>
      <c r="I24" s="65">
        <v>39486.911</v>
      </c>
      <c r="J24" s="66">
        <v>16.248492350424701</v>
      </c>
      <c r="K24" s="65">
        <v>34206.5121</v>
      </c>
      <c r="L24" s="66">
        <v>16.6636821376961</v>
      </c>
      <c r="M24" s="66">
        <v>0.15436823504726799</v>
      </c>
      <c r="N24" s="65">
        <v>4156757.8064999999</v>
      </c>
      <c r="O24" s="65">
        <v>46096548.447099999</v>
      </c>
      <c r="P24" s="65">
        <v>28006</v>
      </c>
      <c r="Q24" s="65">
        <v>26166</v>
      </c>
      <c r="R24" s="66">
        <v>7.03202629366353</v>
      </c>
      <c r="S24" s="65">
        <v>8.6773877847604108</v>
      </c>
      <c r="T24" s="65">
        <v>8.5805563670412006</v>
      </c>
      <c r="U24" s="67">
        <v>1.1159051562645299</v>
      </c>
    </row>
    <row r="25" spans="1:21" ht="12" thickBot="1" x14ac:dyDescent="0.2">
      <c r="A25" s="50"/>
      <c r="B25" s="39" t="s">
        <v>23</v>
      </c>
      <c r="C25" s="40"/>
      <c r="D25" s="65">
        <v>224862.88709999999</v>
      </c>
      <c r="E25" s="65">
        <v>234385</v>
      </c>
      <c r="F25" s="66">
        <v>95.937405166712907</v>
      </c>
      <c r="G25" s="65">
        <v>189903.73550000001</v>
      </c>
      <c r="H25" s="66">
        <v>18.408880429842799</v>
      </c>
      <c r="I25" s="65">
        <v>15346.593800000001</v>
      </c>
      <c r="J25" s="66">
        <v>6.8248673660296504</v>
      </c>
      <c r="K25" s="65">
        <v>18600.1659</v>
      </c>
      <c r="L25" s="66">
        <v>9.7945234468544697</v>
      </c>
      <c r="M25" s="66">
        <v>-0.174921670994343</v>
      </c>
      <c r="N25" s="65">
        <v>3585352.1817999999</v>
      </c>
      <c r="O25" s="65">
        <v>46883886.830300003</v>
      </c>
      <c r="P25" s="65">
        <v>20880</v>
      </c>
      <c r="Q25" s="65">
        <v>19441</v>
      </c>
      <c r="R25" s="66">
        <v>7.4018826192068197</v>
      </c>
      <c r="S25" s="65">
        <v>10.7692953591954</v>
      </c>
      <c r="T25" s="65">
        <v>11.223045563499801</v>
      </c>
      <c r="U25" s="67">
        <v>-4.2133694839837599</v>
      </c>
    </row>
    <row r="26" spans="1:21" ht="12" thickBot="1" x14ac:dyDescent="0.2">
      <c r="A26" s="50"/>
      <c r="B26" s="39" t="s">
        <v>24</v>
      </c>
      <c r="C26" s="40"/>
      <c r="D26" s="65">
        <v>580488.07160000002</v>
      </c>
      <c r="E26" s="65">
        <v>611384</v>
      </c>
      <c r="F26" s="66">
        <v>94.946559216466298</v>
      </c>
      <c r="G26" s="65">
        <v>535982.80299999996</v>
      </c>
      <c r="H26" s="66">
        <v>8.3034881624737693</v>
      </c>
      <c r="I26" s="65">
        <v>110545.28780000001</v>
      </c>
      <c r="J26" s="66">
        <v>19.043507215454699</v>
      </c>
      <c r="K26" s="65">
        <v>106916.6358</v>
      </c>
      <c r="L26" s="66">
        <v>19.947773548249501</v>
      </c>
      <c r="M26" s="66">
        <v>3.3939077607977E-2</v>
      </c>
      <c r="N26" s="65">
        <v>8743055.9718999993</v>
      </c>
      <c r="O26" s="65">
        <v>94028828.881699994</v>
      </c>
      <c r="P26" s="65">
        <v>44065</v>
      </c>
      <c r="Q26" s="65">
        <v>42581</v>
      </c>
      <c r="R26" s="66">
        <v>3.4851224724642398</v>
      </c>
      <c r="S26" s="65">
        <v>13.1734499398616</v>
      </c>
      <c r="T26" s="65">
        <v>13.048024694112399</v>
      </c>
      <c r="U26" s="67">
        <v>0.95210629198692898</v>
      </c>
    </row>
    <row r="27" spans="1:21" ht="12" thickBot="1" x14ac:dyDescent="0.2">
      <c r="A27" s="50"/>
      <c r="B27" s="39" t="s">
        <v>25</v>
      </c>
      <c r="C27" s="40"/>
      <c r="D27" s="65">
        <v>253621.9498</v>
      </c>
      <c r="E27" s="65">
        <v>289018</v>
      </c>
      <c r="F27" s="66">
        <v>87.7529945539724</v>
      </c>
      <c r="G27" s="65">
        <v>243847.55239999999</v>
      </c>
      <c r="H27" s="66">
        <v>4.0084049660529004</v>
      </c>
      <c r="I27" s="65">
        <v>82418.880999999994</v>
      </c>
      <c r="J27" s="66">
        <v>32.496746068308902</v>
      </c>
      <c r="K27" s="65">
        <v>68731.393899999995</v>
      </c>
      <c r="L27" s="66">
        <v>28.186214388264698</v>
      </c>
      <c r="M27" s="66">
        <v>0.199144616794975</v>
      </c>
      <c r="N27" s="65">
        <v>4281575.1936999997</v>
      </c>
      <c r="O27" s="65">
        <v>39657204.418700002</v>
      </c>
      <c r="P27" s="65">
        <v>36087</v>
      </c>
      <c r="Q27" s="65">
        <v>35555</v>
      </c>
      <c r="R27" s="66">
        <v>1.4962733792715599</v>
      </c>
      <c r="S27" s="65">
        <v>7.0280696594341503</v>
      </c>
      <c r="T27" s="65">
        <v>6.9944570496414</v>
      </c>
      <c r="U27" s="67">
        <v>0.47826233121672301</v>
      </c>
    </row>
    <row r="28" spans="1:21" ht="12" thickBot="1" x14ac:dyDescent="0.2">
      <c r="A28" s="50"/>
      <c r="B28" s="39" t="s">
        <v>26</v>
      </c>
      <c r="C28" s="40"/>
      <c r="D28" s="65">
        <v>873860.17819999997</v>
      </c>
      <c r="E28" s="65">
        <v>981285</v>
      </c>
      <c r="F28" s="66">
        <v>89.052637939028898</v>
      </c>
      <c r="G28" s="65">
        <v>724048.79779999994</v>
      </c>
      <c r="H28" s="66">
        <v>20.6907850486317</v>
      </c>
      <c r="I28" s="65">
        <v>18900.065200000001</v>
      </c>
      <c r="J28" s="66">
        <v>2.1628248627750599</v>
      </c>
      <c r="K28" s="65">
        <v>57865.272199999999</v>
      </c>
      <c r="L28" s="66">
        <v>7.9919022551824996</v>
      </c>
      <c r="M28" s="66">
        <v>-0.67337809913559898</v>
      </c>
      <c r="N28" s="65">
        <v>14356406.945800001</v>
      </c>
      <c r="O28" s="65">
        <v>134768576.11149999</v>
      </c>
      <c r="P28" s="65">
        <v>49490</v>
      </c>
      <c r="Q28" s="65">
        <v>48947</v>
      </c>
      <c r="R28" s="66">
        <v>1.10936318875519</v>
      </c>
      <c r="S28" s="65">
        <v>17.657308106688198</v>
      </c>
      <c r="T28" s="65">
        <v>17.168104349602601</v>
      </c>
      <c r="U28" s="67">
        <v>2.7705455108431098</v>
      </c>
    </row>
    <row r="29" spans="1:21" ht="12" thickBot="1" x14ac:dyDescent="0.2">
      <c r="A29" s="50"/>
      <c r="B29" s="39" t="s">
        <v>27</v>
      </c>
      <c r="C29" s="40"/>
      <c r="D29" s="65">
        <v>708567.53949999996</v>
      </c>
      <c r="E29" s="65">
        <v>757062</v>
      </c>
      <c r="F29" s="66">
        <v>93.594387183612398</v>
      </c>
      <c r="G29" s="65">
        <v>647326.98329999996</v>
      </c>
      <c r="H29" s="66">
        <v>9.4605288795165805</v>
      </c>
      <c r="I29" s="65">
        <v>98245.617400000003</v>
      </c>
      <c r="J29" s="66">
        <v>13.865385008933201</v>
      </c>
      <c r="K29" s="65">
        <v>76120.171900000001</v>
      </c>
      <c r="L29" s="66">
        <v>11.7591532353476</v>
      </c>
      <c r="M29" s="66">
        <v>0.290664681223611</v>
      </c>
      <c r="N29" s="65">
        <v>12498948.4311</v>
      </c>
      <c r="O29" s="65">
        <v>98555533.034099996</v>
      </c>
      <c r="P29" s="65">
        <v>119303</v>
      </c>
      <c r="Q29" s="65">
        <v>118709</v>
      </c>
      <c r="R29" s="66">
        <v>0.50038329023072203</v>
      </c>
      <c r="S29" s="65">
        <v>5.93922650310554</v>
      </c>
      <c r="T29" s="65">
        <v>6.3079082883353399</v>
      </c>
      <c r="U29" s="67">
        <v>-6.2075724008341098</v>
      </c>
    </row>
    <row r="30" spans="1:21" ht="12" thickBot="1" x14ac:dyDescent="0.2">
      <c r="A30" s="50"/>
      <c r="B30" s="39" t="s">
        <v>28</v>
      </c>
      <c r="C30" s="40"/>
      <c r="D30" s="65">
        <v>1388771.237</v>
      </c>
      <c r="E30" s="65">
        <v>1459528</v>
      </c>
      <c r="F30" s="66">
        <v>95.152079096803902</v>
      </c>
      <c r="G30" s="65">
        <v>1165523.3297999999</v>
      </c>
      <c r="H30" s="66">
        <v>19.1543061809246</v>
      </c>
      <c r="I30" s="65">
        <v>131490.43090000001</v>
      </c>
      <c r="J30" s="66">
        <v>9.4681130625979399</v>
      </c>
      <c r="K30" s="65">
        <v>155456.25150000001</v>
      </c>
      <c r="L30" s="66">
        <v>13.3378927324154</v>
      </c>
      <c r="M30" s="66">
        <v>-0.154164405540166</v>
      </c>
      <c r="N30" s="65">
        <v>21836807.001899999</v>
      </c>
      <c r="O30" s="65">
        <v>170137377.32179999</v>
      </c>
      <c r="P30" s="65">
        <v>67546</v>
      </c>
      <c r="Q30" s="65">
        <v>60502</v>
      </c>
      <c r="R30" s="66">
        <v>11.642590327592499</v>
      </c>
      <c r="S30" s="65">
        <v>20.5603771799959</v>
      </c>
      <c r="T30" s="65">
        <v>20.042330184126101</v>
      </c>
      <c r="U30" s="67">
        <v>2.5196376084663599</v>
      </c>
    </row>
    <row r="31" spans="1:21" ht="12" thickBot="1" x14ac:dyDescent="0.2">
      <c r="A31" s="50"/>
      <c r="B31" s="39" t="s">
        <v>29</v>
      </c>
      <c r="C31" s="40"/>
      <c r="D31" s="65">
        <v>1132683.8703999999</v>
      </c>
      <c r="E31" s="65">
        <v>1251473</v>
      </c>
      <c r="F31" s="66">
        <v>90.508054940058599</v>
      </c>
      <c r="G31" s="65">
        <v>887969.53110000002</v>
      </c>
      <c r="H31" s="66">
        <v>27.558866687334699</v>
      </c>
      <c r="I31" s="65">
        <v>-5722.6688999999997</v>
      </c>
      <c r="J31" s="66">
        <v>-0.50523089888965</v>
      </c>
      <c r="K31" s="65">
        <v>-3711.1559000000002</v>
      </c>
      <c r="L31" s="66">
        <v>-0.417937301902993</v>
      </c>
      <c r="M31" s="66">
        <v>0.54201791953822298</v>
      </c>
      <c r="N31" s="65">
        <v>17030229.247200001</v>
      </c>
      <c r="O31" s="65">
        <v>153980396.26879999</v>
      </c>
      <c r="P31" s="65">
        <v>42535</v>
      </c>
      <c r="Q31" s="65">
        <v>39717</v>
      </c>
      <c r="R31" s="66">
        <v>7.0951985295968996</v>
      </c>
      <c r="S31" s="65">
        <v>26.629455046432401</v>
      </c>
      <c r="T31" s="65">
        <v>24.5373003323514</v>
      </c>
      <c r="U31" s="67">
        <v>7.8565434795154001</v>
      </c>
    </row>
    <row r="32" spans="1:21" ht="12" thickBot="1" x14ac:dyDescent="0.2">
      <c r="A32" s="50"/>
      <c r="B32" s="39" t="s">
        <v>30</v>
      </c>
      <c r="C32" s="40"/>
      <c r="D32" s="65">
        <v>142575.16990000001</v>
      </c>
      <c r="E32" s="65">
        <v>159429</v>
      </c>
      <c r="F32" s="66">
        <v>89.428629609418607</v>
      </c>
      <c r="G32" s="65">
        <v>140020.443</v>
      </c>
      <c r="H32" s="66">
        <v>1.82453850685218</v>
      </c>
      <c r="I32" s="65">
        <v>43752.328399999999</v>
      </c>
      <c r="J32" s="66">
        <v>30.687200604907002</v>
      </c>
      <c r="K32" s="65">
        <v>34098.277399999999</v>
      </c>
      <c r="L32" s="66">
        <v>24.352356462691699</v>
      </c>
      <c r="M32" s="66">
        <v>0.28312430234378899</v>
      </c>
      <c r="N32" s="65">
        <v>2275911.5493000001</v>
      </c>
      <c r="O32" s="65">
        <v>22564414.363600001</v>
      </c>
      <c r="P32" s="65">
        <v>28665</v>
      </c>
      <c r="Q32" s="65">
        <v>28738</v>
      </c>
      <c r="R32" s="66">
        <v>-0.25401906882872599</v>
      </c>
      <c r="S32" s="65">
        <v>4.9738416152101896</v>
      </c>
      <c r="T32" s="65">
        <v>4.9122318602547201</v>
      </c>
      <c r="U32" s="67">
        <v>1.23867544891392</v>
      </c>
    </row>
    <row r="33" spans="1:21" ht="12" thickBot="1" x14ac:dyDescent="0.2">
      <c r="A33" s="50"/>
      <c r="B33" s="39" t="s">
        <v>31</v>
      </c>
      <c r="C33" s="40"/>
      <c r="D33" s="68"/>
      <c r="E33" s="68"/>
      <c r="F33" s="68"/>
      <c r="G33" s="65">
        <v>101.02589999999999</v>
      </c>
      <c r="H33" s="68"/>
      <c r="I33" s="68"/>
      <c r="J33" s="68"/>
      <c r="K33" s="65">
        <v>19.863600000000002</v>
      </c>
      <c r="L33" s="66">
        <v>19.661888683990899</v>
      </c>
      <c r="M33" s="68"/>
      <c r="N33" s="65">
        <v>95.412899999999993</v>
      </c>
      <c r="O33" s="65">
        <v>4798.1758</v>
      </c>
      <c r="P33" s="68"/>
      <c r="Q33" s="68"/>
      <c r="R33" s="68"/>
      <c r="S33" s="68"/>
      <c r="T33" s="68"/>
      <c r="U33" s="69"/>
    </row>
    <row r="34" spans="1:21" ht="12" thickBot="1" x14ac:dyDescent="0.2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141406.66680000001</v>
      </c>
      <c r="E35" s="65">
        <v>122421</v>
      </c>
      <c r="F35" s="66">
        <v>115.508504913373</v>
      </c>
      <c r="G35" s="65">
        <v>40377.368900000001</v>
      </c>
      <c r="H35" s="66">
        <v>250.212682629749</v>
      </c>
      <c r="I35" s="65">
        <v>13950.450500000001</v>
      </c>
      <c r="J35" s="66">
        <v>9.8654828769360403</v>
      </c>
      <c r="K35" s="65">
        <v>4853.2870000000003</v>
      </c>
      <c r="L35" s="66">
        <v>12.0198198451707</v>
      </c>
      <c r="M35" s="66">
        <v>1.87443345097869</v>
      </c>
      <c r="N35" s="65">
        <v>2068949.2796</v>
      </c>
      <c r="O35" s="65">
        <v>25336122.324099999</v>
      </c>
      <c r="P35" s="65">
        <v>11375</v>
      </c>
      <c r="Q35" s="65">
        <v>11142</v>
      </c>
      <c r="R35" s="66">
        <v>2.0911865015257498</v>
      </c>
      <c r="S35" s="65">
        <v>12.4313553230769</v>
      </c>
      <c r="T35" s="65">
        <v>12.7060745736852</v>
      </c>
      <c r="U35" s="67">
        <v>-2.2098897784560698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1073126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731677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327325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189994.0165</v>
      </c>
      <c r="E39" s="65">
        <v>362271</v>
      </c>
      <c r="F39" s="66">
        <v>52.445273427903402</v>
      </c>
      <c r="G39" s="65">
        <v>277886.32410000003</v>
      </c>
      <c r="H39" s="66">
        <v>-31.628871224469101</v>
      </c>
      <c r="I39" s="65">
        <v>9086.4963000000007</v>
      </c>
      <c r="J39" s="66">
        <v>4.7825170852156802</v>
      </c>
      <c r="K39" s="65">
        <v>12433.2899</v>
      </c>
      <c r="L39" s="66">
        <v>4.47423598130211</v>
      </c>
      <c r="M39" s="66">
        <v>-0.269180050245591</v>
      </c>
      <c r="N39" s="65">
        <v>4438857.5373999998</v>
      </c>
      <c r="O39" s="65">
        <v>42265842.180299997</v>
      </c>
      <c r="P39" s="65">
        <v>338</v>
      </c>
      <c r="Q39" s="65">
        <v>284</v>
      </c>
      <c r="R39" s="66">
        <v>19.014084507042298</v>
      </c>
      <c r="S39" s="65">
        <v>562.11247485207105</v>
      </c>
      <c r="T39" s="65">
        <v>512.480437676056</v>
      </c>
      <c r="U39" s="67">
        <v>8.8295562536796908</v>
      </c>
    </row>
    <row r="40" spans="1:21" ht="12" thickBot="1" x14ac:dyDescent="0.2">
      <c r="A40" s="50"/>
      <c r="B40" s="39" t="s">
        <v>34</v>
      </c>
      <c r="C40" s="40"/>
      <c r="D40" s="65">
        <v>321635.14500000002</v>
      </c>
      <c r="E40" s="65">
        <v>299632</v>
      </c>
      <c r="F40" s="66">
        <v>107.343389557858</v>
      </c>
      <c r="G40" s="65">
        <v>289726.0331</v>
      </c>
      <c r="H40" s="66">
        <v>11.0135466801447</v>
      </c>
      <c r="I40" s="65">
        <v>19775.858100000001</v>
      </c>
      <c r="J40" s="66">
        <v>6.1485376854572298</v>
      </c>
      <c r="K40" s="65">
        <v>28850.253000000001</v>
      </c>
      <c r="L40" s="66">
        <v>9.9577703430061604</v>
      </c>
      <c r="M40" s="66">
        <v>-0.31453432661405101</v>
      </c>
      <c r="N40" s="65">
        <v>6901721.5153000001</v>
      </c>
      <c r="O40" s="65">
        <v>79546117.577399999</v>
      </c>
      <c r="P40" s="65">
        <v>1650</v>
      </c>
      <c r="Q40" s="65">
        <v>1583</v>
      </c>
      <c r="R40" s="66">
        <v>4.23246999368288</v>
      </c>
      <c r="S40" s="65">
        <v>194.93039090909099</v>
      </c>
      <c r="T40" s="65">
        <v>190.40945843335399</v>
      </c>
      <c r="U40" s="67">
        <v>2.3192548143223899</v>
      </c>
    </row>
    <row r="41" spans="1:21" ht="12" thickBot="1" x14ac:dyDescent="0.2">
      <c r="A41" s="50"/>
      <c r="B41" s="39" t="s">
        <v>40</v>
      </c>
      <c r="C41" s="40"/>
      <c r="D41" s="68"/>
      <c r="E41" s="65">
        <v>177464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60459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7453.8416999999999</v>
      </c>
      <c r="E43" s="70">
        <v>0</v>
      </c>
      <c r="F43" s="71"/>
      <c r="G43" s="70">
        <v>41450.548600000002</v>
      </c>
      <c r="H43" s="72">
        <v>-82.017507724855605</v>
      </c>
      <c r="I43" s="70">
        <v>1026.5885000000001</v>
      </c>
      <c r="J43" s="72">
        <v>13.772609364644801</v>
      </c>
      <c r="K43" s="70">
        <v>3803.9866000000002</v>
      </c>
      <c r="L43" s="72">
        <v>9.1771682848125202</v>
      </c>
      <c r="M43" s="72">
        <v>-0.73012825544653603</v>
      </c>
      <c r="N43" s="70">
        <v>359843.1164</v>
      </c>
      <c r="O43" s="70">
        <v>5591748.5203999998</v>
      </c>
      <c r="P43" s="70">
        <v>22</v>
      </c>
      <c r="Q43" s="70">
        <v>28</v>
      </c>
      <c r="R43" s="72">
        <v>-21.428571428571399</v>
      </c>
      <c r="S43" s="70">
        <v>338.810986363636</v>
      </c>
      <c r="T43" s="70">
        <v>1871.58005</v>
      </c>
      <c r="U43" s="73">
        <v>-452.39650581793302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D24" sqref="D2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59988</v>
      </c>
      <c r="D2" s="32">
        <v>573421.09394188004</v>
      </c>
      <c r="E2" s="32">
        <v>470848.56982991501</v>
      </c>
      <c r="F2" s="32">
        <v>102572.52411196601</v>
      </c>
      <c r="G2" s="32">
        <v>470848.56982991501</v>
      </c>
      <c r="H2" s="32">
        <v>0.17887818427963501</v>
      </c>
    </row>
    <row r="3" spans="1:8" ht="14.25" x14ac:dyDescent="0.2">
      <c r="A3" s="32">
        <v>2</v>
      </c>
      <c r="B3" s="33">
        <v>13</v>
      </c>
      <c r="C3" s="32">
        <v>9287.2019999999993</v>
      </c>
      <c r="D3" s="32">
        <v>81546.559532818996</v>
      </c>
      <c r="E3" s="32">
        <v>64039.507038113603</v>
      </c>
      <c r="F3" s="32">
        <v>17507.0524947054</v>
      </c>
      <c r="G3" s="32">
        <v>64039.507038113603</v>
      </c>
      <c r="H3" s="32">
        <v>0.21468781264351899</v>
      </c>
    </row>
    <row r="4" spans="1:8" ht="14.25" x14ac:dyDescent="0.2">
      <c r="A4" s="32">
        <v>3</v>
      </c>
      <c r="B4" s="33">
        <v>14</v>
      </c>
      <c r="C4" s="32">
        <v>103725</v>
      </c>
      <c r="D4" s="32">
        <v>127879.64072906</v>
      </c>
      <c r="E4" s="32">
        <v>94311.789197435894</v>
      </c>
      <c r="F4" s="32">
        <v>33567.851531623899</v>
      </c>
      <c r="G4" s="32">
        <v>94311.789197435894</v>
      </c>
      <c r="H4" s="32">
        <v>0.26249566655214901</v>
      </c>
    </row>
    <row r="5" spans="1:8" ht="14.25" x14ac:dyDescent="0.2">
      <c r="A5" s="32">
        <v>4</v>
      </c>
      <c r="B5" s="33">
        <v>15</v>
      </c>
      <c r="C5" s="32">
        <v>4794</v>
      </c>
      <c r="D5" s="32">
        <v>64451.972914529899</v>
      </c>
      <c r="E5" s="32">
        <v>55247.886076923103</v>
      </c>
      <c r="F5" s="32">
        <v>9204.0868376068393</v>
      </c>
      <c r="G5" s="32">
        <v>55247.886076923103</v>
      </c>
      <c r="H5" s="32">
        <v>0.14280535445846501</v>
      </c>
    </row>
    <row r="6" spans="1:8" ht="14.25" x14ac:dyDescent="0.2">
      <c r="A6" s="32">
        <v>5</v>
      </c>
      <c r="B6" s="33">
        <v>16</v>
      </c>
      <c r="C6" s="32">
        <v>2203</v>
      </c>
      <c r="D6" s="32">
        <v>139044.88177265</v>
      </c>
      <c r="E6" s="32">
        <v>121917.32260940201</v>
      </c>
      <c r="F6" s="32">
        <v>17127.559163247901</v>
      </c>
      <c r="G6" s="32">
        <v>121917.32260940201</v>
      </c>
      <c r="H6" s="32">
        <v>0.12318007642491199</v>
      </c>
    </row>
    <row r="7" spans="1:8" ht="14.25" x14ac:dyDescent="0.2">
      <c r="A7" s="32">
        <v>6</v>
      </c>
      <c r="B7" s="33">
        <v>17</v>
      </c>
      <c r="C7" s="32">
        <v>16953</v>
      </c>
      <c r="D7" s="32">
        <v>228765.90583760699</v>
      </c>
      <c r="E7" s="32">
        <v>178527.11305812001</v>
      </c>
      <c r="F7" s="32">
        <v>50238.792779487201</v>
      </c>
      <c r="G7" s="32">
        <v>178527.11305812001</v>
      </c>
      <c r="H7" s="32">
        <v>0.219607867682652</v>
      </c>
    </row>
    <row r="8" spans="1:8" ht="14.25" x14ac:dyDescent="0.2">
      <c r="A8" s="32">
        <v>7</v>
      </c>
      <c r="B8" s="33">
        <v>18</v>
      </c>
      <c r="C8" s="32">
        <v>27066</v>
      </c>
      <c r="D8" s="32">
        <v>118453.90070512801</v>
      </c>
      <c r="E8" s="32">
        <v>95273.851100854707</v>
      </c>
      <c r="F8" s="32">
        <v>23180.049604273499</v>
      </c>
      <c r="G8" s="32">
        <v>95273.851100854707</v>
      </c>
      <c r="H8" s="32">
        <v>0.19568836033501699</v>
      </c>
    </row>
    <row r="9" spans="1:8" ht="14.25" x14ac:dyDescent="0.2">
      <c r="A9" s="32">
        <v>8</v>
      </c>
      <c r="B9" s="33">
        <v>19</v>
      </c>
      <c r="C9" s="32">
        <v>21200</v>
      </c>
      <c r="D9" s="32">
        <v>105515.39364102601</v>
      </c>
      <c r="E9" s="32">
        <v>85948.646598290594</v>
      </c>
      <c r="F9" s="32">
        <v>19566.747042735002</v>
      </c>
      <c r="G9" s="32">
        <v>85948.646598290594</v>
      </c>
      <c r="H9" s="32">
        <v>0.18543973886220999</v>
      </c>
    </row>
    <row r="10" spans="1:8" ht="14.25" x14ac:dyDescent="0.2">
      <c r="A10" s="32">
        <v>9</v>
      </c>
      <c r="B10" s="33">
        <v>21</v>
      </c>
      <c r="C10" s="32">
        <v>208333</v>
      </c>
      <c r="D10" s="32">
        <v>825064.005</v>
      </c>
      <c r="E10" s="32">
        <v>804321.87439999997</v>
      </c>
      <c r="F10" s="32">
        <v>20742.1306</v>
      </c>
      <c r="G10" s="32">
        <v>804321.87439999997</v>
      </c>
      <c r="H10" s="32">
        <v>2.5140026075916401E-2</v>
      </c>
    </row>
    <row r="11" spans="1:8" ht="14.25" x14ac:dyDescent="0.2">
      <c r="A11" s="32">
        <v>10</v>
      </c>
      <c r="B11" s="33">
        <v>22</v>
      </c>
      <c r="C11" s="32">
        <v>32998</v>
      </c>
      <c r="D11" s="32">
        <v>446096.05829059798</v>
      </c>
      <c r="E11" s="32">
        <v>399945.60518034198</v>
      </c>
      <c r="F11" s="32">
        <v>46150.4531102564</v>
      </c>
      <c r="G11" s="32">
        <v>399945.60518034198</v>
      </c>
      <c r="H11" s="32">
        <v>0.103454070603316</v>
      </c>
    </row>
    <row r="12" spans="1:8" ht="14.25" x14ac:dyDescent="0.2">
      <c r="A12" s="32">
        <v>11</v>
      </c>
      <c r="B12" s="33">
        <v>23</v>
      </c>
      <c r="C12" s="32">
        <v>216736.21299999999</v>
      </c>
      <c r="D12" s="32">
        <v>1654122.2371572601</v>
      </c>
      <c r="E12" s="32">
        <v>1441981.5193119701</v>
      </c>
      <c r="F12" s="32">
        <v>212140.71784529899</v>
      </c>
      <c r="G12" s="32">
        <v>1441981.5193119701</v>
      </c>
      <c r="H12" s="32">
        <v>0.12824972246904701</v>
      </c>
    </row>
    <row r="13" spans="1:8" ht="14.25" x14ac:dyDescent="0.2">
      <c r="A13" s="32">
        <v>12</v>
      </c>
      <c r="B13" s="33">
        <v>24</v>
      </c>
      <c r="C13" s="32">
        <v>17821</v>
      </c>
      <c r="D13" s="32">
        <v>520103.50224102603</v>
      </c>
      <c r="E13" s="32">
        <v>469995.15734358999</v>
      </c>
      <c r="F13" s="32">
        <v>50108.344897435898</v>
      </c>
      <c r="G13" s="32">
        <v>469995.15734358999</v>
      </c>
      <c r="H13" s="32">
        <v>9.6343025343087904E-2</v>
      </c>
    </row>
    <row r="14" spans="1:8" ht="14.25" x14ac:dyDescent="0.2">
      <c r="A14" s="32">
        <v>13</v>
      </c>
      <c r="B14" s="33">
        <v>25</v>
      </c>
      <c r="C14" s="32">
        <v>74974</v>
      </c>
      <c r="D14" s="32">
        <v>858026.05050000001</v>
      </c>
      <c r="E14" s="32">
        <v>800011.92940000002</v>
      </c>
      <c r="F14" s="32">
        <v>58014.121099999997</v>
      </c>
      <c r="G14" s="32">
        <v>800011.92940000002</v>
      </c>
      <c r="H14" s="32">
        <v>6.7613472884877193E-2</v>
      </c>
    </row>
    <row r="15" spans="1:8" ht="14.25" x14ac:dyDescent="0.2">
      <c r="A15" s="32">
        <v>14</v>
      </c>
      <c r="B15" s="33">
        <v>26</v>
      </c>
      <c r="C15" s="32">
        <v>63142</v>
      </c>
      <c r="D15" s="32">
        <v>311622.158209402</v>
      </c>
      <c r="E15" s="32">
        <v>277050.87108205102</v>
      </c>
      <c r="F15" s="32">
        <v>34571.287127350399</v>
      </c>
      <c r="G15" s="32">
        <v>277050.87108205102</v>
      </c>
      <c r="H15" s="32">
        <v>0.11093975898889499</v>
      </c>
    </row>
    <row r="16" spans="1:8" ht="14.25" x14ac:dyDescent="0.2">
      <c r="A16" s="32">
        <v>15</v>
      </c>
      <c r="B16" s="33">
        <v>27</v>
      </c>
      <c r="C16" s="32">
        <v>179707.61900000001</v>
      </c>
      <c r="D16" s="32">
        <v>1191015.8883666701</v>
      </c>
      <c r="E16" s="32">
        <v>1049857.4613999999</v>
      </c>
      <c r="F16" s="32">
        <v>141158.426966667</v>
      </c>
      <c r="G16" s="32">
        <v>1049857.4613999999</v>
      </c>
      <c r="H16" s="32">
        <v>0.118519348352479</v>
      </c>
    </row>
    <row r="17" spans="1:8" ht="14.25" x14ac:dyDescent="0.2">
      <c r="A17" s="32">
        <v>16</v>
      </c>
      <c r="B17" s="33">
        <v>29</v>
      </c>
      <c r="C17" s="32">
        <v>212790</v>
      </c>
      <c r="D17" s="32">
        <v>2515216.7759897402</v>
      </c>
      <c r="E17" s="32">
        <v>2484561.0219188002</v>
      </c>
      <c r="F17" s="32">
        <v>30655.754070940198</v>
      </c>
      <c r="G17" s="32">
        <v>2484561.0219188002</v>
      </c>
      <c r="H17" s="32">
        <v>1.2188116095431601E-2</v>
      </c>
    </row>
    <row r="18" spans="1:8" ht="14.25" x14ac:dyDescent="0.2">
      <c r="A18" s="32">
        <v>17</v>
      </c>
      <c r="B18" s="33">
        <v>31</v>
      </c>
      <c r="C18" s="32">
        <v>40498.58</v>
      </c>
      <c r="D18" s="32">
        <v>243018.900265328</v>
      </c>
      <c r="E18" s="32">
        <v>203532.00169922001</v>
      </c>
      <c r="F18" s="32">
        <v>39486.898566108001</v>
      </c>
      <c r="G18" s="32">
        <v>203532.00169922001</v>
      </c>
      <c r="H18" s="32">
        <v>0.16248488707255401</v>
      </c>
    </row>
    <row r="19" spans="1:8" ht="14.25" x14ac:dyDescent="0.2">
      <c r="A19" s="32">
        <v>18</v>
      </c>
      <c r="B19" s="33">
        <v>32</v>
      </c>
      <c r="C19" s="32">
        <v>15707.236999999999</v>
      </c>
      <c r="D19" s="32">
        <v>224862.88666755901</v>
      </c>
      <c r="E19" s="32">
        <v>209516.305579648</v>
      </c>
      <c r="F19" s="32">
        <v>15346.5810879117</v>
      </c>
      <c r="G19" s="32">
        <v>209516.305579648</v>
      </c>
      <c r="H19" s="32">
        <v>6.8248617258926794E-2</v>
      </c>
    </row>
    <row r="20" spans="1:8" ht="14.25" x14ac:dyDescent="0.2">
      <c r="A20" s="32">
        <v>19</v>
      </c>
      <c r="B20" s="33">
        <v>33</v>
      </c>
      <c r="C20" s="32">
        <v>56157.387000000002</v>
      </c>
      <c r="D20" s="32">
        <v>580488.08614090504</v>
      </c>
      <c r="E20" s="32">
        <v>469942.712247196</v>
      </c>
      <c r="F20" s="32">
        <v>110545.37389370899</v>
      </c>
      <c r="G20" s="32">
        <v>469942.712247196</v>
      </c>
      <c r="H20" s="32">
        <v>0.19043521569687399</v>
      </c>
    </row>
    <row r="21" spans="1:8" ht="14.25" x14ac:dyDescent="0.2">
      <c r="A21" s="32">
        <v>20</v>
      </c>
      <c r="B21" s="33">
        <v>34</v>
      </c>
      <c r="C21" s="32">
        <v>45948.298999999999</v>
      </c>
      <c r="D21" s="32">
        <v>253621.927214197</v>
      </c>
      <c r="E21" s="32">
        <v>171203.06227019301</v>
      </c>
      <c r="F21" s="32">
        <v>82418.864944004294</v>
      </c>
      <c r="G21" s="32">
        <v>171203.06227019301</v>
      </c>
      <c r="H21" s="32">
        <v>0.32496742631561698</v>
      </c>
    </row>
    <row r="22" spans="1:8" ht="14.25" x14ac:dyDescent="0.2">
      <c r="A22" s="32">
        <v>21</v>
      </c>
      <c r="B22" s="33">
        <v>35</v>
      </c>
      <c r="C22" s="32">
        <v>41464.764000000003</v>
      </c>
      <c r="D22" s="32">
        <v>873860.17783628299</v>
      </c>
      <c r="E22" s="32">
        <v>854960.10560973501</v>
      </c>
      <c r="F22" s="32">
        <v>18900.072226548698</v>
      </c>
      <c r="G22" s="32">
        <v>854960.10560973501</v>
      </c>
      <c r="H22" s="32">
        <v>2.1628256677568399E-2</v>
      </c>
    </row>
    <row r="23" spans="1:8" ht="14.25" x14ac:dyDescent="0.2">
      <c r="A23" s="32">
        <v>22</v>
      </c>
      <c r="B23" s="33">
        <v>36</v>
      </c>
      <c r="C23" s="32">
        <v>161564.405</v>
      </c>
      <c r="D23" s="32">
        <v>708567.53751504398</v>
      </c>
      <c r="E23" s="32">
        <v>610321.91706879297</v>
      </c>
      <c r="F23" s="32">
        <v>98245.6204462514</v>
      </c>
      <c r="G23" s="32">
        <v>610321.91706879297</v>
      </c>
      <c r="H23" s="32">
        <v>0.13865385477692099</v>
      </c>
    </row>
    <row r="24" spans="1:8" ht="14.25" x14ac:dyDescent="0.2">
      <c r="A24" s="32">
        <v>23</v>
      </c>
      <c r="B24" s="33">
        <v>37</v>
      </c>
      <c r="C24" s="32">
        <v>125272.63499999999</v>
      </c>
      <c r="D24" s="32">
        <v>1388771.22550796</v>
      </c>
      <c r="E24" s="32">
        <v>1257280.8015382399</v>
      </c>
      <c r="F24" s="32">
        <v>131490.423969725</v>
      </c>
      <c r="G24" s="32">
        <v>1257280.8015382399</v>
      </c>
      <c r="H24" s="32">
        <v>9.4681126419241701E-2</v>
      </c>
    </row>
    <row r="25" spans="1:8" ht="14.25" x14ac:dyDescent="0.2">
      <c r="A25" s="32">
        <v>24</v>
      </c>
      <c r="B25" s="33">
        <v>38</v>
      </c>
      <c r="C25" s="32">
        <v>268970.81900000002</v>
      </c>
      <c r="D25" s="32">
        <v>1132683.7538725701</v>
      </c>
      <c r="E25" s="32">
        <v>1138406.55450531</v>
      </c>
      <c r="F25" s="32">
        <v>-5722.8006327433604</v>
      </c>
      <c r="G25" s="32">
        <v>1138406.55450531</v>
      </c>
      <c r="H25" s="32">
        <v>-5.0524258100970399E-3</v>
      </c>
    </row>
    <row r="26" spans="1:8" ht="14.25" x14ac:dyDescent="0.2">
      <c r="A26" s="32">
        <v>25</v>
      </c>
      <c r="B26" s="33">
        <v>39</v>
      </c>
      <c r="C26" s="32">
        <v>95614.074999999997</v>
      </c>
      <c r="D26" s="32">
        <v>142575.111822873</v>
      </c>
      <c r="E26" s="32">
        <v>98822.826603475507</v>
      </c>
      <c r="F26" s="32">
        <v>43752.285219397199</v>
      </c>
      <c r="G26" s="32">
        <v>98822.826603475507</v>
      </c>
      <c r="H26" s="32">
        <v>0.30687182818942899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8933.0630000000001</v>
      </c>
      <c r="D28" s="32">
        <v>141406.66500000001</v>
      </c>
      <c r="E28" s="32">
        <v>127456.21279999999</v>
      </c>
      <c r="F28" s="32">
        <v>13950.4522</v>
      </c>
      <c r="G28" s="32">
        <v>127456.21279999999</v>
      </c>
      <c r="H28" s="32">
        <v>9.8654842047225993E-2</v>
      </c>
    </row>
    <row r="29" spans="1:8" ht="14.25" x14ac:dyDescent="0.2">
      <c r="A29" s="32">
        <v>27</v>
      </c>
      <c r="B29" s="33">
        <v>75</v>
      </c>
      <c r="C29" s="32">
        <v>324</v>
      </c>
      <c r="D29" s="32">
        <v>189994.01709401701</v>
      </c>
      <c r="E29" s="32">
        <v>180907.521367521</v>
      </c>
      <c r="F29" s="32">
        <v>9086.4957264957302</v>
      </c>
      <c r="G29" s="32">
        <v>180907.521367521</v>
      </c>
      <c r="H29" s="32">
        <v>4.7825167684092597E-2</v>
      </c>
    </row>
    <row r="30" spans="1:8" ht="14.25" x14ac:dyDescent="0.2">
      <c r="A30" s="32">
        <v>28</v>
      </c>
      <c r="B30" s="33">
        <v>76</v>
      </c>
      <c r="C30" s="32">
        <v>1826</v>
      </c>
      <c r="D30" s="32">
        <v>321635.142453846</v>
      </c>
      <c r="E30" s="32">
        <v>301859.28569829097</v>
      </c>
      <c r="F30" s="32">
        <v>19775.8567555556</v>
      </c>
      <c r="G30" s="32">
        <v>301859.28569829097</v>
      </c>
      <c r="H30" s="32">
        <v>6.1485373161278098E-2</v>
      </c>
    </row>
    <row r="31" spans="1:8" ht="14.25" x14ac:dyDescent="0.2">
      <c r="A31" s="32">
        <v>29</v>
      </c>
      <c r="B31" s="33">
        <v>99</v>
      </c>
      <c r="C31" s="32">
        <v>24</v>
      </c>
      <c r="D31" s="32">
        <v>7453.84161561153</v>
      </c>
      <c r="E31" s="32">
        <v>6427.25268890402</v>
      </c>
      <c r="F31" s="32">
        <v>1026.5889267075099</v>
      </c>
      <c r="G31" s="32">
        <v>6427.25268890402</v>
      </c>
      <c r="H31" s="32">
        <v>0.137726152452367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2014-05-17T03:07:50Z</dcterms:modified>
</cp:coreProperties>
</file>