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<sst xmlns="http://schemas.openxmlformats.org/spreadsheetml/2006/main" count="114" uniqueCount="71">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</sst>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19424317.9474</v>
      </c>
      <c r="F3" s="25">
        <f>RA!I7</f>
        <v>1987921.3548999999</v>
      </c>
      <c r="G3" s="16">
        <f>E3-F3</f>
        <v>17436396.592500001</v>
      </c>
      <c r="H3" s="27">
        <f>RA!J7</f>
        <v>10.2341887127424</v>
      </c>
      <c r="I3" s="20">
        <f>SUM(I4:I39)</f>
        <v>19424322.521423336</v>
      </c>
      <c r="J3" s="21">
        <f>SUM(J4:J39)</f>
        <v>17436396.794861924</v>
      </c>
      <c r="K3" s="22">
        <f>E3-I3</f>
        <v>-4.5740233361721039</v>
      </c>
      <c r="L3" s="22">
        <f>G3-J3</f>
        <v>-0.20236192271113396</v>
      </c>
    </row>
    <row r="4" spans="1:12" x14ac:dyDescent="0.15">
      <c r="A4" s="38">
        <f>RA!A8</f>
        <v>41776</v>
      </c>
      <c r="B4" s="12">
        <v>12</v>
      </c>
      <c r="C4" s="35" t="s">
        <v>6</v>
      </c>
      <c r="D4" s="35"/>
      <c r="E4" s="15">
        <f>VLOOKUP(C4,RA!B8:D39,3,0)</f>
        <v>649758.43200000003</v>
      </c>
      <c r="F4" s="25">
        <f>VLOOKUP(C4,RA!B8:I43,8,0)</f>
        <v>131234.7531</v>
      </c>
      <c r="G4" s="16">
        <f t="shared" ref="G4:G39" si="0">E4-F4</f>
        <v>518523.67890000006</v>
      </c>
      <c r="H4" s="27">
        <f>RA!J8</f>
        <v>20.197468264636498</v>
      </c>
      <c r="I4" s="20">
        <f>VLOOKUP(B4,RMS!B:D,3,FALSE)</f>
        <v>649758.98588119703</v>
      </c>
      <c r="J4" s="21">
        <f>VLOOKUP(B4,RMS!B:E,4,FALSE)</f>
        <v>518523.68514529901</v>
      </c>
      <c r="K4" s="22">
        <f t="shared" ref="K4:K39" si="1">E4-I4</f>
        <v>-0.55388119700364769</v>
      </c>
      <c r="L4" s="22">
        <f t="shared" ref="L4:L39" si="2">G4-J4</f>
        <v>-6.2452989513985813E-3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140620.10949999999</v>
      </c>
      <c r="F5" s="25">
        <f>VLOOKUP(C5,RA!B9:I44,8,0)</f>
        <v>30149.012599999998</v>
      </c>
      <c r="G5" s="16">
        <f t="shared" si="0"/>
        <v>110471.09689999999</v>
      </c>
      <c r="H5" s="27">
        <f>RA!J9</f>
        <v>21.440043466898299</v>
      </c>
      <c r="I5" s="20">
        <f>VLOOKUP(B5,RMS!B:D,3,FALSE)</f>
        <v>140620.14461909101</v>
      </c>
      <c r="J5" s="21">
        <f>VLOOKUP(B5,RMS!B:E,4,FALSE)</f>
        <v>110471.126374919</v>
      </c>
      <c r="K5" s="22">
        <f t="shared" si="1"/>
        <v>-3.5119091015076265E-2</v>
      </c>
      <c r="L5" s="22">
        <f t="shared" si="2"/>
        <v>-2.9474919007043354E-2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198872.94560000001</v>
      </c>
      <c r="F6" s="25">
        <f>VLOOKUP(C6,RA!B10:I45,8,0)</f>
        <v>52852.291400000002</v>
      </c>
      <c r="G6" s="16">
        <f t="shared" si="0"/>
        <v>146020.65419999999</v>
      </c>
      <c r="H6" s="27">
        <f>RA!J10</f>
        <v>26.575908171191699</v>
      </c>
      <c r="I6" s="20">
        <f>VLOOKUP(B6,RMS!B:D,3,FALSE)</f>
        <v>198875.411999145</v>
      </c>
      <c r="J6" s="21">
        <f>VLOOKUP(B6,RMS!B:E,4,FALSE)</f>
        <v>146020.65495897399</v>
      </c>
      <c r="K6" s="22">
        <f t="shared" si="1"/>
        <v>-2.4663991449924652</v>
      </c>
      <c r="L6" s="22">
        <f t="shared" si="2"/>
        <v>-7.5897399801760912E-4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69087.348400000003</v>
      </c>
      <c r="F7" s="25">
        <f>VLOOKUP(C7,RA!B11:I46,8,0)</f>
        <v>11608.068300000001</v>
      </c>
      <c r="G7" s="16">
        <f t="shared" si="0"/>
        <v>57479.280100000004</v>
      </c>
      <c r="H7" s="27">
        <f>RA!J11</f>
        <v>16.8020174009168</v>
      </c>
      <c r="I7" s="20">
        <f>VLOOKUP(B7,RMS!B:D,3,FALSE)</f>
        <v>69087.373425640995</v>
      </c>
      <c r="J7" s="21">
        <f>VLOOKUP(B7,RMS!B:E,4,FALSE)</f>
        <v>57479.280242735003</v>
      </c>
      <c r="K7" s="22">
        <f t="shared" si="1"/>
        <v>-2.5025640992680565E-2</v>
      </c>
      <c r="L7" s="22">
        <f t="shared" si="2"/>
        <v>-1.4273499982664362E-4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149683.92170000001</v>
      </c>
      <c r="F8" s="25">
        <f>VLOOKUP(C8,RA!B12:I47,8,0)</f>
        <v>10824.235699999999</v>
      </c>
      <c r="G8" s="16">
        <f t="shared" si="0"/>
        <v>138859.68600000002</v>
      </c>
      <c r="H8" s="27">
        <f>RA!J12</f>
        <v>7.2313950470205999</v>
      </c>
      <c r="I8" s="20">
        <f>VLOOKUP(B8,RMS!B:D,3,FALSE)</f>
        <v>149683.92224102601</v>
      </c>
      <c r="J8" s="21">
        <f>VLOOKUP(B8,RMS!B:E,4,FALSE)</f>
        <v>138859.68562906</v>
      </c>
      <c r="K8" s="22">
        <f t="shared" si="1"/>
        <v>-5.4102600552141666E-4</v>
      </c>
      <c r="L8" s="22">
        <f t="shared" si="2"/>
        <v>3.7094001891091466E-4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267592.14370000002</v>
      </c>
      <c r="F9" s="25">
        <f>VLOOKUP(C9,RA!B13:I48,8,0)</f>
        <v>59962.213499999998</v>
      </c>
      <c r="G9" s="16">
        <f t="shared" si="0"/>
        <v>207629.9302</v>
      </c>
      <c r="H9" s="27">
        <f>RA!J13</f>
        <v>22.4080620121733</v>
      </c>
      <c r="I9" s="20">
        <f>VLOOKUP(B9,RMS!B:D,3,FALSE)</f>
        <v>267592.31127863203</v>
      </c>
      <c r="J9" s="21">
        <f>VLOOKUP(B9,RMS!B:E,4,FALSE)</f>
        <v>207629.92994786301</v>
      </c>
      <c r="K9" s="22">
        <f t="shared" si="1"/>
        <v>-0.16757863201200962</v>
      </c>
      <c r="L9" s="22">
        <f t="shared" si="2"/>
        <v>2.5213698972947896E-4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141621.6084</v>
      </c>
      <c r="F10" s="25">
        <f>VLOOKUP(C10,RA!B14:I49,8,0)</f>
        <v>31808.072499999998</v>
      </c>
      <c r="G10" s="16">
        <f t="shared" si="0"/>
        <v>109813.5359</v>
      </c>
      <c r="H10" s="27">
        <f>RA!J14</f>
        <v>22.459900617821301</v>
      </c>
      <c r="I10" s="20">
        <f>VLOOKUP(B10,RMS!B:D,3,FALSE)</f>
        <v>141621.603098291</v>
      </c>
      <c r="J10" s="21">
        <f>VLOOKUP(B10,RMS!B:E,4,FALSE)</f>
        <v>109813.533815385</v>
      </c>
      <c r="K10" s="22">
        <f t="shared" si="1"/>
        <v>5.3017089958302677E-3</v>
      </c>
      <c r="L10" s="22">
        <f t="shared" si="2"/>
        <v>2.0846150000579655E-3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120027.0059</v>
      </c>
      <c r="F11" s="25">
        <f>VLOOKUP(C11,RA!B15:I50,8,0)</f>
        <v>23214.547900000001</v>
      </c>
      <c r="G11" s="16">
        <f t="shared" si="0"/>
        <v>96812.457999999999</v>
      </c>
      <c r="H11" s="27">
        <f>RA!J15</f>
        <v>19.341103884021798</v>
      </c>
      <c r="I11" s="20">
        <f>VLOOKUP(B11,RMS!B:D,3,FALSE)</f>
        <v>120027.08334102599</v>
      </c>
      <c r="J11" s="21">
        <f>VLOOKUP(B11,RMS!B:E,4,FALSE)</f>
        <v>96812.459173504307</v>
      </c>
      <c r="K11" s="22">
        <f t="shared" si="1"/>
        <v>-7.7441025990992785E-2</v>
      </c>
      <c r="L11" s="22">
        <f t="shared" si="2"/>
        <v>-1.1735043080989271E-3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1075768.5538999999</v>
      </c>
      <c r="F12" s="25">
        <f>VLOOKUP(C12,RA!B16:I51,8,0)</f>
        <v>21562.632300000001</v>
      </c>
      <c r="G12" s="16">
        <f t="shared" si="0"/>
        <v>1054205.9216</v>
      </c>
      <c r="H12" s="27">
        <f>RA!J16</f>
        <v>2.0043932518596699</v>
      </c>
      <c r="I12" s="20">
        <f>VLOOKUP(B12,RMS!B:D,3,FALSE)</f>
        <v>1075768.378</v>
      </c>
      <c r="J12" s="21">
        <f>VLOOKUP(B12,RMS!B:E,4,FALSE)</f>
        <v>1054205.9216</v>
      </c>
      <c r="K12" s="22">
        <f t="shared" si="1"/>
        <v>0.17589999991469085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544613.89969999995</v>
      </c>
      <c r="F13" s="25">
        <f>VLOOKUP(C13,RA!B17:I52,8,0)</f>
        <v>49426.1345</v>
      </c>
      <c r="G13" s="16">
        <f t="shared" si="0"/>
        <v>495187.76519999997</v>
      </c>
      <c r="H13" s="27">
        <f>RA!J17</f>
        <v>9.0754449211131707</v>
      </c>
      <c r="I13" s="20">
        <f>VLOOKUP(B13,RMS!B:D,3,FALSE)</f>
        <v>544614.00070256402</v>
      </c>
      <c r="J13" s="21">
        <f>VLOOKUP(B13,RMS!B:E,4,FALSE)</f>
        <v>495187.76577179501</v>
      </c>
      <c r="K13" s="22">
        <f t="shared" si="1"/>
        <v>-0.10100256407167763</v>
      </c>
      <c r="L13" s="22">
        <f t="shared" si="2"/>
        <v>-5.7179504074156284E-4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2345408.6849000002</v>
      </c>
      <c r="F14" s="25">
        <f>VLOOKUP(C14,RA!B18:I53,8,0)</f>
        <v>302000.3321</v>
      </c>
      <c r="G14" s="16">
        <f t="shared" si="0"/>
        <v>2043408.3528000002</v>
      </c>
      <c r="H14" s="27">
        <f>RA!J18</f>
        <v>12.876234919923</v>
      </c>
      <c r="I14" s="20">
        <f>VLOOKUP(B14,RMS!B:D,3,FALSE)</f>
        <v>2345409.38719487</v>
      </c>
      <c r="J14" s="21">
        <f>VLOOKUP(B14,RMS!B:E,4,FALSE)</f>
        <v>2043408.36490085</v>
      </c>
      <c r="K14" s="22">
        <f t="shared" si="1"/>
        <v>-0.70229486981406808</v>
      </c>
      <c r="L14" s="22">
        <f t="shared" si="2"/>
        <v>-1.2100849766284227E-2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693208.09530000004</v>
      </c>
      <c r="F15" s="25">
        <f>VLOOKUP(C15,RA!B19:I54,8,0)</f>
        <v>57921.325900000003</v>
      </c>
      <c r="G15" s="16">
        <f t="shared" si="0"/>
        <v>635286.76939999999</v>
      </c>
      <c r="H15" s="27">
        <f>RA!J19</f>
        <v>8.3555466666807092</v>
      </c>
      <c r="I15" s="20">
        <f>VLOOKUP(B15,RMS!B:D,3,FALSE)</f>
        <v>693208.207218803</v>
      </c>
      <c r="J15" s="21">
        <f>VLOOKUP(B15,RMS!B:E,4,FALSE)</f>
        <v>635286.77051965799</v>
      </c>
      <c r="K15" s="22">
        <f t="shared" si="1"/>
        <v>-0.11191880295518786</v>
      </c>
      <c r="L15" s="22">
        <f t="shared" si="2"/>
        <v>-1.1196580016985536E-3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939871.85719999997</v>
      </c>
      <c r="F16" s="25">
        <f>VLOOKUP(C16,RA!B20:I55,8,0)</f>
        <v>79939.569000000003</v>
      </c>
      <c r="G16" s="16">
        <f t="shared" si="0"/>
        <v>859932.28819999995</v>
      </c>
      <c r="H16" s="27">
        <f>RA!J20</f>
        <v>8.5053689380752804</v>
      </c>
      <c r="I16" s="20">
        <f>VLOOKUP(B16,RMS!B:D,3,FALSE)</f>
        <v>939871.88970000006</v>
      </c>
      <c r="J16" s="21">
        <f>VLOOKUP(B16,RMS!B:E,4,FALSE)</f>
        <v>859932.28819999995</v>
      </c>
      <c r="K16" s="22">
        <f t="shared" si="1"/>
        <v>-3.2500000088475645E-2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388286.71</v>
      </c>
      <c r="F17" s="25">
        <f>VLOOKUP(C17,RA!B21:I56,8,0)</f>
        <v>46977.691700000003</v>
      </c>
      <c r="G17" s="16">
        <f t="shared" si="0"/>
        <v>341309.0183</v>
      </c>
      <c r="H17" s="27">
        <f>RA!J21</f>
        <v>12.098712237665801</v>
      </c>
      <c r="I17" s="20">
        <f>VLOOKUP(B17,RMS!B:D,3,FALSE)</f>
        <v>388286.43327089498</v>
      </c>
      <c r="J17" s="21">
        <f>VLOOKUP(B17,RMS!B:E,4,FALSE)</f>
        <v>341309.01827817102</v>
      </c>
      <c r="K17" s="22">
        <f t="shared" si="1"/>
        <v>0.27672910504043102</v>
      </c>
      <c r="L17" s="22">
        <f t="shared" si="2"/>
        <v>2.1828978788107634E-5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1506538.8336</v>
      </c>
      <c r="F18" s="25">
        <f>VLOOKUP(C18,RA!B22:I57,8,0)</f>
        <v>174916.12650000001</v>
      </c>
      <c r="G18" s="16">
        <f t="shared" si="0"/>
        <v>1331622.7071</v>
      </c>
      <c r="H18" s="27">
        <f>RA!J22</f>
        <v>11.6104625117444</v>
      </c>
      <c r="I18" s="20">
        <f>VLOOKUP(B18,RMS!B:D,3,FALSE)</f>
        <v>1506538.8997</v>
      </c>
      <c r="J18" s="21">
        <f>VLOOKUP(B18,RMS!B:E,4,FALSE)</f>
        <v>1331622.7064</v>
      </c>
      <c r="K18" s="22">
        <f t="shared" si="1"/>
        <v>-6.6099999938160181E-2</v>
      </c>
      <c r="L18" s="22">
        <f t="shared" si="2"/>
        <v>6.99999975040555E-4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2736486.1472</v>
      </c>
      <c r="F19" s="25">
        <f>VLOOKUP(C19,RA!B23:I58,8,0)</f>
        <v>128381.4062</v>
      </c>
      <c r="G19" s="16">
        <f t="shared" si="0"/>
        <v>2608104.7409999999</v>
      </c>
      <c r="H19" s="27">
        <f>RA!J23</f>
        <v>4.69146925268966</v>
      </c>
      <c r="I19" s="20">
        <f>VLOOKUP(B19,RMS!B:D,3,FALSE)</f>
        <v>2736487.0800034199</v>
      </c>
      <c r="J19" s="21">
        <f>VLOOKUP(B19,RMS!B:E,4,FALSE)</f>
        <v>2608104.7758957301</v>
      </c>
      <c r="K19" s="22">
        <f t="shared" si="1"/>
        <v>-0.93280341988429427</v>
      </c>
      <c r="L19" s="22">
        <f t="shared" si="2"/>
        <v>-3.4895730204880238E-2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301683.6728</v>
      </c>
      <c r="F20" s="25">
        <f>VLOOKUP(C20,RA!B24:I59,8,0)</f>
        <v>51576.236400000002</v>
      </c>
      <c r="G20" s="16">
        <f t="shared" si="0"/>
        <v>250107.43640000001</v>
      </c>
      <c r="H20" s="27">
        <f>RA!J24</f>
        <v>17.0961311632507</v>
      </c>
      <c r="I20" s="20">
        <f>VLOOKUP(B20,RMS!B:D,3,FALSE)</f>
        <v>301683.64230550599</v>
      </c>
      <c r="J20" s="21">
        <f>VLOOKUP(B20,RMS!B:E,4,FALSE)</f>
        <v>250107.43388340101</v>
      </c>
      <c r="K20" s="22">
        <f t="shared" si="1"/>
        <v>3.0494494014419615E-2</v>
      </c>
      <c r="L20" s="22">
        <f t="shared" si="2"/>
        <v>2.5165989936795086E-3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279578.88589999999</v>
      </c>
      <c r="F21" s="25">
        <f>VLOOKUP(C21,RA!B25:I60,8,0)</f>
        <v>22045.4833</v>
      </c>
      <c r="G21" s="16">
        <f t="shared" si="0"/>
        <v>257533.4026</v>
      </c>
      <c r="H21" s="27">
        <f>RA!J25</f>
        <v>7.8852461368936302</v>
      </c>
      <c r="I21" s="20">
        <f>VLOOKUP(B21,RMS!B:D,3,FALSE)</f>
        <v>279578.88749835099</v>
      </c>
      <c r="J21" s="21">
        <f>VLOOKUP(B21,RMS!B:E,4,FALSE)</f>
        <v>257533.39423426401</v>
      </c>
      <c r="K21" s="22">
        <f t="shared" si="1"/>
        <v>-1.5983509947545826E-3</v>
      </c>
      <c r="L21" s="22">
        <f t="shared" si="2"/>
        <v>8.3657359937205911E-3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649689.00919999997</v>
      </c>
      <c r="F22" s="25">
        <f>VLOOKUP(C22,RA!B26:I61,8,0)</f>
        <v>127581.2589</v>
      </c>
      <c r="G22" s="16">
        <f t="shared" si="0"/>
        <v>522107.75029999996</v>
      </c>
      <c r="H22" s="27">
        <f>RA!J26</f>
        <v>19.637281390537598</v>
      </c>
      <c r="I22" s="20">
        <f>VLOOKUP(B22,RMS!B:D,3,FALSE)</f>
        <v>649689.00842277403</v>
      </c>
      <c r="J22" s="21">
        <f>VLOOKUP(B22,RMS!B:E,4,FALSE)</f>
        <v>522107.66969445703</v>
      </c>
      <c r="K22" s="22">
        <f t="shared" si="1"/>
        <v>7.7722594141960144E-4</v>
      </c>
      <c r="L22" s="22">
        <f t="shared" si="2"/>
        <v>8.0605542927514762E-2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330076.25839999999</v>
      </c>
      <c r="F23" s="25">
        <f>VLOOKUP(C23,RA!B27:I62,8,0)</f>
        <v>106014.8584</v>
      </c>
      <c r="G23" s="16">
        <f t="shared" si="0"/>
        <v>224061.4</v>
      </c>
      <c r="H23" s="27">
        <f>RA!J27</f>
        <v>32.1182925769617</v>
      </c>
      <c r="I23" s="20">
        <f>VLOOKUP(B23,RMS!B:D,3,FALSE)</f>
        <v>330076.22604108602</v>
      </c>
      <c r="J23" s="21">
        <f>VLOOKUP(B23,RMS!B:E,4,FALSE)</f>
        <v>224061.39150037599</v>
      </c>
      <c r="K23" s="22">
        <f t="shared" si="1"/>
        <v>3.2358913973439485E-2</v>
      </c>
      <c r="L23" s="22">
        <f t="shared" si="2"/>
        <v>8.4996240038890392E-3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1060950.4246</v>
      </c>
      <c r="F24" s="25">
        <f>VLOOKUP(C24,RA!B28:I63,8,0)</f>
        <v>21546.186099999999</v>
      </c>
      <c r="G24" s="16">
        <f t="shared" si="0"/>
        <v>1039404.2385</v>
      </c>
      <c r="H24" s="27">
        <f>RA!J28</f>
        <v>2.0308381617475999</v>
      </c>
      <c r="I24" s="20">
        <f>VLOOKUP(B24,RMS!B:D,3,FALSE)</f>
        <v>1060950.42422566</v>
      </c>
      <c r="J24" s="21">
        <f>VLOOKUP(B24,RMS!B:E,4,FALSE)</f>
        <v>1039404.2274605701</v>
      </c>
      <c r="K24" s="22">
        <f t="shared" si="1"/>
        <v>3.743399865925312E-4</v>
      </c>
      <c r="L24" s="22">
        <f t="shared" si="2"/>
        <v>1.103942992631346E-2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797705.18409999995</v>
      </c>
      <c r="F25" s="25">
        <f>VLOOKUP(C25,RA!B29:I64,8,0)</f>
        <v>132029.3132</v>
      </c>
      <c r="G25" s="16">
        <f t="shared" si="0"/>
        <v>665675.87089999998</v>
      </c>
      <c r="H25" s="27">
        <f>RA!J29</f>
        <v>16.5511414281406</v>
      </c>
      <c r="I25" s="20">
        <f>VLOOKUP(B25,RMS!B:D,3,FALSE)</f>
        <v>797705.18197522103</v>
      </c>
      <c r="J25" s="21">
        <f>VLOOKUP(B25,RMS!B:E,4,FALSE)</f>
        <v>665675.84017598501</v>
      </c>
      <c r="K25" s="22">
        <f t="shared" si="1"/>
        <v>2.1247789263725281E-3</v>
      </c>
      <c r="L25" s="22">
        <f t="shared" si="2"/>
        <v>3.0724014970473945E-2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1666426.2475999999</v>
      </c>
      <c r="F26" s="25">
        <f>VLOOKUP(C26,RA!B30:I65,8,0)</f>
        <v>195816.10819999999</v>
      </c>
      <c r="G26" s="16">
        <f t="shared" si="0"/>
        <v>1470610.1394</v>
      </c>
      <c r="H26" s="27">
        <f>RA!J30</f>
        <v>11.7506615418484</v>
      </c>
      <c r="I26" s="20">
        <f>VLOOKUP(B26,RMS!B:D,3,FALSE)</f>
        <v>1666426.2592619499</v>
      </c>
      <c r="J26" s="21">
        <f>VLOOKUP(B26,RMS!B:E,4,FALSE)</f>
        <v>1470610.1112208399</v>
      </c>
      <c r="K26" s="22">
        <f t="shared" si="1"/>
        <v>-1.1661950033158064E-2</v>
      </c>
      <c r="L26" s="22">
        <f t="shared" si="2"/>
        <v>2.817916008643806E-2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1219342.5427999999</v>
      </c>
      <c r="F27" s="25">
        <f>VLOOKUP(C27,RA!B31:I66,8,0)</f>
        <v>1504.1949</v>
      </c>
      <c r="G27" s="16">
        <f t="shared" si="0"/>
        <v>1217838.3478999999</v>
      </c>
      <c r="H27" s="27">
        <f>RA!J31</f>
        <v>0.12336114317359</v>
      </c>
      <c r="I27" s="20">
        <f>VLOOKUP(B27,RMS!B:D,3,FALSE)</f>
        <v>1219342.4376026499</v>
      </c>
      <c r="J27" s="21">
        <f>VLOOKUP(B27,RMS!B:E,4,FALSE)</f>
        <v>1217838.6590123901</v>
      </c>
      <c r="K27" s="22">
        <f t="shared" si="1"/>
        <v>0.10519735002890229</v>
      </c>
      <c r="L27" s="22">
        <f t="shared" si="2"/>
        <v>-0.31111239013262093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186620.8499</v>
      </c>
      <c r="F28" s="25">
        <f>VLOOKUP(C28,RA!B32:I67,8,0)</f>
        <v>54441.0524</v>
      </c>
      <c r="G28" s="16">
        <f t="shared" si="0"/>
        <v>132179.79749999999</v>
      </c>
      <c r="H28" s="27">
        <f>RA!J32</f>
        <v>29.172009681218402</v>
      </c>
      <c r="I28" s="20">
        <f>VLOOKUP(B28,RMS!B:D,3,FALSE)</f>
        <v>186620.77337152301</v>
      </c>
      <c r="J28" s="21">
        <f>VLOOKUP(B28,RMS!B:E,4,FALSE)</f>
        <v>132179.78534913901</v>
      </c>
      <c r="K28" s="22">
        <f t="shared" si="1"/>
        <v>7.6528476987732574E-2</v>
      </c>
      <c r="L28" s="22">
        <f t="shared" si="2"/>
        <v>1.2150860973633826E-2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163256.83040000001</v>
      </c>
      <c r="F31" s="25">
        <f>VLOOKUP(C31,RA!B35:I70,8,0)</f>
        <v>17228.697700000001</v>
      </c>
      <c r="G31" s="16">
        <f t="shared" si="0"/>
        <v>146028.13270000002</v>
      </c>
      <c r="H31" s="27">
        <f>RA!J35</f>
        <v>10.5531251940807</v>
      </c>
      <c r="I31" s="20">
        <f>VLOOKUP(B31,RMS!B:D,3,FALSE)</f>
        <v>163256.82800000001</v>
      </c>
      <c r="J31" s="21">
        <f>VLOOKUP(B31,RMS!B:E,4,FALSE)</f>
        <v>146028.12229999999</v>
      </c>
      <c r="K31" s="22">
        <f t="shared" si="1"/>
        <v>2.3999999975785613E-3</v>
      </c>
      <c r="L31" s="22">
        <f t="shared" si="2"/>
        <v>1.0400000028312206E-2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395014.12050000002</v>
      </c>
      <c r="F35" s="25">
        <f>VLOOKUP(C35,RA!B8:I74,8,0)</f>
        <v>18641.430899999999</v>
      </c>
      <c r="G35" s="16">
        <f t="shared" si="0"/>
        <v>376372.68960000004</v>
      </c>
      <c r="H35" s="27">
        <f>RA!J39</f>
        <v>4.7191808931802504</v>
      </c>
      <c r="I35" s="20">
        <f>VLOOKUP(B35,RMS!B:D,3,FALSE)</f>
        <v>395014.11965811998</v>
      </c>
      <c r="J35" s="21">
        <f>VLOOKUP(B35,RMS!B:E,4,FALSE)</f>
        <v>376372.68982905999</v>
      </c>
      <c r="K35" s="22">
        <f t="shared" si="1"/>
        <v>8.4188004257157445E-4</v>
      </c>
      <c r="L35" s="22">
        <f t="shared" si="2"/>
        <v>-2.2905995137989521E-4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388370.50429999997</v>
      </c>
      <c r="F36" s="25">
        <f>VLOOKUP(C36,RA!B8:I75,8,0)</f>
        <v>24455.916499999999</v>
      </c>
      <c r="G36" s="16">
        <f t="shared" si="0"/>
        <v>363914.58779999998</v>
      </c>
      <c r="H36" s="27">
        <f>RA!J40</f>
        <v>6.2970581517459498</v>
      </c>
      <c r="I36" s="20">
        <f>VLOOKUP(B36,RMS!B:D,3,FALSE)</f>
        <v>388370.50165213703</v>
      </c>
      <c r="J36" s="21">
        <f>VLOOKUP(B36,RMS!B:E,4,FALSE)</f>
        <v>363914.58824273502</v>
      </c>
      <c r="K36" s="22">
        <f t="shared" si="1"/>
        <v>2.6478629442863166E-3</v>
      </c>
      <c r="L36" s="22">
        <f t="shared" si="2"/>
        <v>-4.4273503590375185E-4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18157.119900000002</v>
      </c>
      <c r="F39" s="25">
        <f>VLOOKUP(C39,RA!B8:I78,8,0)</f>
        <v>2262.2048</v>
      </c>
      <c r="G39" s="16">
        <f t="shared" si="0"/>
        <v>15894.915100000002</v>
      </c>
      <c r="H39" s="27">
        <f>RA!J43</f>
        <v>12.4590508431902</v>
      </c>
      <c r="I39" s="20">
        <f>VLOOKUP(B39,RMS!B:D,3,FALSE)</f>
        <v>18157.119733756899</v>
      </c>
      <c r="J39" s="21">
        <f>VLOOKUP(B39,RMS!B:E,4,FALSE)</f>
        <v>15894.9151047576</v>
      </c>
      <c r="K39" s="22">
        <f t="shared" si="1"/>
        <v>1.6624310228507966E-4</v>
      </c>
      <c r="L39" s="22">
        <f t="shared" si="2"/>
        <v>-4.7575977077940479E-6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19424317.9474</v>
      </c>
      <c r="E7" s="62">
        <v>23015837</v>
      </c>
      <c r="F7" s="63">
        <v>84.395444525437</v>
      </c>
      <c r="G7" s="62">
        <v>15371761.8046</v>
      </c>
      <c r="H7" s="63">
        <v>26.363641294436899</v>
      </c>
      <c r="I7" s="62">
        <v>1987921.3548999999</v>
      </c>
      <c r="J7" s="63">
        <v>10.2341887127424</v>
      </c>
      <c r="K7" s="62">
        <v>1633006.2076000001</v>
      </c>
      <c r="L7" s="63">
        <v>10.623416029718401</v>
      </c>
      <c r="M7" s="63">
        <v>0.217338516931673</v>
      </c>
      <c r="N7" s="62">
        <v>302111429.58740002</v>
      </c>
      <c r="O7" s="62">
        <v>2931294726.5022998</v>
      </c>
      <c r="P7" s="62">
        <v>1151041</v>
      </c>
      <c r="Q7" s="62">
        <v>968767</v>
      </c>
      <c r="R7" s="63">
        <v>18.815050471372398</v>
      </c>
      <c r="S7" s="62">
        <v>16.875435321070199</v>
      </c>
      <c r="T7" s="62">
        <v>16.484130564728201</v>
      </c>
      <c r="U7" s="64">
        <v>2.3187831833499901</v>
      </c>
      <c r="V7" s="52"/>
      <c r="W7" s="52"/>
    </row>
    <row r="8" spans="1:23" ht="14.25" thickBot="1" x14ac:dyDescent="0.2">
      <c r="A8" s="49">
        <v>41776</v>
      </c>
      <c r="B8" s="39" t="s">
        <v>6</v>
      </c>
      <c r="C8" s="40"/>
      <c r="D8" s="65">
        <v>649758.43200000003</v>
      </c>
      <c r="E8" s="65">
        <v>608835</v>
      </c>
      <c r="F8" s="66">
        <v>106.72159649165999</v>
      </c>
      <c r="G8" s="65">
        <v>407089.49930000002</v>
      </c>
      <c r="H8" s="66">
        <v>59.610707993518602</v>
      </c>
      <c r="I8" s="65">
        <v>131234.7531</v>
      </c>
      <c r="J8" s="66">
        <v>20.197468264636498</v>
      </c>
      <c r="K8" s="65">
        <v>84528.412899999996</v>
      </c>
      <c r="L8" s="66">
        <v>20.7640857957153</v>
      </c>
      <c r="M8" s="66">
        <v>0.55255195972099003</v>
      </c>
      <c r="N8" s="65">
        <v>9796103.3290999997</v>
      </c>
      <c r="O8" s="65">
        <v>115408131.9155</v>
      </c>
      <c r="P8" s="65">
        <v>28110</v>
      </c>
      <c r="Q8" s="65">
        <v>24017</v>
      </c>
      <c r="R8" s="66">
        <v>17.042095182579001</v>
      </c>
      <c r="S8" s="65">
        <v>23.114849946638198</v>
      </c>
      <c r="T8" s="65">
        <v>23.875614926926801</v>
      </c>
      <c r="U8" s="67">
        <v>-3.2912391040600202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140620.10949999999</v>
      </c>
      <c r="E9" s="65">
        <v>148307</v>
      </c>
      <c r="F9" s="66">
        <v>94.816906484521994</v>
      </c>
      <c r="G9" s="65">
        <v>78476.243799999997</v>
      </c>
      <c r="H9" s="66">
        <v>79.188124572292594</v>
      </c>
      <c r="I9" s="65">
        <v>30149.012599999998</v>
      </c>
      <c r="J9" s="66">
        <v>21.440043466898299</v>
      </c>
      <c r="K9" s="65">
        <v>17164.429499999998</v>
      </c>
      <c r="L9" s="66">
        <v>21.872134379601899</v>
      </c>
      <c r="M9" s="66">
        <v>0.75648206659009598</v>
      </c>
      <c r="N9" s="65">
        <v>1688287.9380999999</v>
      </c>
      <c r="O9" s="65">
        <v>19406809.287099998</v>
      </c>
      <c r="P9" s="65">
        <v>7805</v>
      </c>
      <c r="Q9" s="65">
        <v>4908</v>
      </c>
      <c r="R9" s="66">
        <v>59.026079869600601</v>
      </c>
      <c r="S9" s="65">
        <v>18.016670019218498</v>
      </c>
      <c r="T9" s="65">
        <v>16.615024490627501</v>
      </c>
      <c r="U9" s="67">
        <v>7.77971471473787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198872.94560000001</v>
      </c>
      <c r="E10" s="65">
        <v>210242</v>
      </c>
      <c r="F10" s="66">
        <v>94.592396191055997</v>
      </c>
      <c r="G10" s="65">
        <v>111761.1491</v>
      </c>
      <c r="H10" s="66">
        <v>77.944614207621797</v>
      </c>
      <c r="I10" s="65">
        <v>52852.291400000002</v>
      </c>
      <c r="J10" s="66">
        <v>26.575908171191699</v>
      </c>
      <c r="K10" s="65">
        <v>28015.759999999998</v>
      </c>
      <c r="L10" s="66">
        <v>25.067530376707602</v>
      </c>
      <c r="M10" s="66">
        <v>0.88651999446026097</v>
      </c>
      <c r="N10" s="65">
        <v>2621323.4243999999</v>
      </c>
      <c r="O10" s="65">
        <v>27649781.951900002</v>
      </c>
      <c r="P10" s="65">
        <v>107911</v>
      </c>
      <c r="Q10" s="65">
        <v>88068</v>
      </c>
      <c r="R10" s="66">
        <v>22.531452968160998</v>
      </c>
      <c r="S10" s="65">
        <v>1.84293487781598</v>
      </c>
      <c r="T10" s="65">
        <v>1.4520323477313</v>
      </c>
      <c r="U10" s="67">
        <v>21.210870486532301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69087.348400000003</v>
      </c>
      <c r="E11" s="65">
        <v>69733</v>
      </c>
      <c r="F11" s="66">
        <v>99.074108958455795</v>
      </c>
      <c r="G11" s="65">
        <v>50793.917300000001</v>
      </c>
      <c r="H11" s="66">
        <v>36.015003513028901</v>
      </c>
      <c r="I11" s="65">
        <v>11608.068300000001</v>
      </c>
      <c r="J11" s="66">
        <v>16.8020174009168</v>
      </c>
      <c r="K11" s="65">
        <v>6104.4943999999996</v>
      </c>
      <c r="L11" s="66">
        <v>12.0181602925908</v>
      </c>
      <c r="M11" s="66">
        <v>0.90156097120836098</v>
      </c>
      <c r="N11" s="65">
        <v>1011269.0843</v>
      </c>
      <c r="O11" s="65">
        <v>11807042.7706</v>
      </c>
      <c r="P11" s="65">
        <v>3515</v>
      </c>
      <c r="Q11" s="65">
        <v>2799</v>
      </c>
      <c r="R11" s="66">
        <v>25.580564487316899</v>
      </c>
      <c r="S11" s="65">
        <v>19.655006657183499</v>
      </c>
      <c r="T11" s="65">
        <v>23.026780207216898</v>
      </c>
      <c r="U11" s="67">
        <v>-17.154782030058701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149683.92170000001</v>
      </c>
      <c r="E12" s="65">
        <v>178528</v>
      </c>
      <c r="F12" s="66">
        <v>83.843386863685296</v>
      </c>
      <c r="G12" s="65">
        <v>149276.0644</v>
      </c>
      <c r="H12" s="66">
        <v>0.273223508162102</v>
      </c>
      <c r="I12" s="65">
        <v>10824.235699999999</v>
      </c>
      <c r="J12" s="66">
        <v>7.2313950470205999</v>
      </c>
      <c r="K12" s="65">
        <v>20838.107499999998</v>
      </c>
      <c r="L12" s="66">
        <v>13.9594432528461</v>
      </c>
      <c r="M12" s="66">
        <v>-0.48055572225068899</v>
      </c>
      <c r="N12" s="65">
        <v>3704517.6466999999</v>
      </c>
      <c r="O12" s="65">
        <v>34502439.753200002</v>
      </c>
      <c r="P12" s="65">
        <v>1767</v>
      </c>
      <c r="Q12" s="65">
        <v>1595</v>
      </c>
      <c r="R12" s="66">
        <v>10.7836990595611</v>
      </c>
      <c r="S12" s="65">
        <v>84.710764968873804</v>
      </c>
      <c r="T12" s="65">
        <v>87.175473981191203</v>
      </c>
      <c r="U12" s="67">
        <v>-2.9095582045836199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267592.14370000002</v>
      </c>
      <c r="E13" s="65">
        <v>310766</v>
      </c>
      <c r="F13" s="66">
        <v>86.107278048435205</v>
      </c>
      <c r="G13" s="65">
        <v>227308.1955</v>
      </c>
      <c r="H13" s="66">
        <v>17.722171482374002</v>
      </c>
      <c r="I13" s="65">
        <v>59962.213499999998</v>
      </c>
      <c r="J13" s="66">
        <v>22.4080620121733</v>
      </c>
      <c r="K13" s="65">
        <v>54855.0219</v>
      </c>
      <c r="L13" s="66">
        <v>24.132443522037502</v>
      </c>
      <c r="M13" s="66">
        <v>9.3103446559739997E-2</v>
      </c>
      <c r="N13" s="65">
        <v>4848516.2662000004</v>
      </c>
      <c r="O13" s="65">
        <v>56402571.445600003</v>
      </c>
      <c r="P13" s="65">
        <v>12005</v>
      </c>
      <c r="Q13" s="65">
        <v>10538</v>
      </c>
      <c r="R13" s="66">
        <v>13.9210476371228</v>
      </c>
      <c r="S13" s="65">
        <v>22.2900577842566</v>
      </c>
      <c r="T13" s="65">
        <v>21.7086519643196</v>
      </c>
      <c r="U13" s="67">
        <v>2.60836389732289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141621.6084</v>
      </c>
      <c r="E14" s="65">
        <v>160722</v>
      </c>
      <c r="F14" s="66">
        <v>88.115882330981506</v>
      </c>
      <c r="G14" s="65">
        <v>116630.1271</v>
      </c>
      <c r="H14" s="66">
        <v>21.427980849726801</v>
      </c>
      <c r="I14" s="65">
        <v>31808.072499999998</v>
      </c>
      <c r="J14" s="66">
        <v>22.459900617821301</v>
      </c>
      <c r="K14" s="65">
        <v>24058.738000000001</v>
      </c>
      <c r="L14" s="66">
        <v>20.628236115503601</v>
      </c>
      <c r="M14" s="66">
        <v>0.32210062306676202</v>
      </c>
      <c r="N14" s="65">
        <v>2599842.6120000002</v>
      </c>
      <c r="O14" s="65">
        <v>25132161.630399998</v>
      </c>
      <c r="P14" s="65">
        <v>2995</v>
      </c>
      <c r="Q14" s="65">
        <v>2329</v>
      </c>
      <c r="R14" s="66">
        <v>28.595963933018499</v>
      </c>
      <c r="S14" s="65">
        <v>47.286012821368999</v>
      </c>
      <c r="T14" s="65">
        <v>50.860413267496803</v>
      </c>
      <c r="U14" s="67">
        <v>-7.5591072980306997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120027.0059</v>
      </c>
      <c r="E15" s="65">
        <v>110982</v>
      </c>
      <c r="F15" s="66">
        <v>108.14997558162599</v>
      </c>
      <c r="G15" s="65">
        <v>82048.071500000005</v>
      </c>
      <c r="H15" s="66">
        <v>46.2886375092923</v>
      </c>
      <c r="I15" s="65">
        <v>23214.547900000001</v>
      </c>
      <c r="J15" s="66">
        <v>19.341103884021798</v>
      </c>
      <c r="K15" s="65">
        <v>20547.015899999999</v>
      </c>
      <c r="L15" s="66">
        <v>25.0426555120189</v>
      </c>
      <c r="M15" s="66">
        <v>0.12982576219255301</v>
      </c>
      <c r="N15" s="65">
        <v>2311887.7998000002</v>
      </c>
      <c r="O15" s="65">
        <v>19615372.858199999</v>
      </c>
      <c r="P15" s="65">
        <v>4338</v>
      </c>
      <c r="Q15" s="65">
        <v>4051</v>
      </c>
      <c r="R15" s="66">
        <v>7.0846704517403101</v>
      </c>
      <c r="S15" s="65">
        <v>27.6687427155371</v>
      </c>
      <c r="T15" s="65">
        <v>26.046734658109099</v>
      </c>
      <c r="U15" s="67">
        <v>5.8622398354124803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1075768.5538999999</v>
      </c>
      <c r="E16" s="65">
        <v>1063146</v>
      </c>
      <c r="F16" s="66">
        <v>101.187283204753</v>
      </c>
      <c r="G16" s="65">
        <v>684277.1814</v>
      </c>
      <c r="H16" s="66">
        <v>57.212396254252802</v>
      </c>
      <c r="I16" s="65">
        <v>21562.632300000001</v>
      </c>
      <c r="J16" s="66">
        <v>2.0043932518596699</v>
      </c>
      <c r="K16" s="65">
        <v>48792.127399999998</v>
      </c>
      <c r="L16" s="66">
        <v>7.1304624392374896</v>
      </c>
      <c r="M16" s="66">
        <v>-0.55807148716372601</v>
      </c>
      <c r="N16" s="65">
        <v>16329568.888699999</v>
      </c>
      <c r="O16" s="65">
        <v>146198638.19369999</v>
      </c>
      <c r="P16" s="65">
        <v>58777</v>
      </c>
      <c r="Q16" s="65">
        <v>48225</v>
      </c>
      <c r="R16" s="66">
        <v>21.880767236910302</v>
      </c>
      <c r="S16" s="65">
        <v>18.302542727597501</v>
      </c>
      <c r="T16" s="65">
        <v>17.1086394981856</v>
      </c>
      <c r="U16" s="67">
        <v>6.5231549909822704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544613.89969999995</v>
      </c>
      <c r="E17" s="65">
        <v>609667</v>
      </c>
      <c r="F17" s="66">
        <v>89.329732411299901</v>
      </c>
      <c r="G17" s="65">
        <v>1135052.1287</v>
      </c>
      <c r="H17" s="66">
        <v>-52.018600209687499</v>
      </c>
      <c r="I17" s="65">
        <v>49426.1345</v>
      </c>
      <c r="J17" s="66">
        <v>9.0754449211131707</v>
      </c>
      <c r="K17" s="65">
        <v>44973.135499999997</v>
      </c>
      <c r="L17" s="66">
        <v>3.9622088151588901</v>
      </c>
      <c r="M17" s="66">
        <v>9.9014643975623998E-2</v>
      </c>
      <c r="N17" s="65">
        <v>14173122.7008</v>
      </c>
      <c r="O17" s="65">
        <v>160515204.4675</v>
      </c>
      <c r="P17" s="65">
        <v>14288</v>
      </c>
      <c r="Q17" s="65">
        <v>12098</v>
      </c>
      <c r="R17" s="66">
        <v>18.102165647214399</v>
      </c>
      <c r="S17" s="65">
        <v>38.116874279115301</v>
      </c>
      <c r="T17" s="65">
        <v>36.873530905934899</v>
      </c>
      <c r="U17" s="67">
        <v>3.2619237455724801</v>
      </c>
    </row>
    <row r="18" spans="1:21" ht="12" thickBot="1" x14ac:dyDescent="0.2">
      <c r="A18" s="50"/>
      <c r="B18" s="39" t="s">
        <v>16</v>
      </c>
      <c r="C18" s="40"/>
      <c r="D18" s="65">
        <v>2345408.6849000002</v>
      </c>
      <c r="E18" s="65">
        <v>2390880</v>
      </c>
      <c r="F18" s="66">
        <v>98.098134783008803</v>
      </c>
      <c r="G18" s="65">
        <v>1506718.5518</v>
      </c>
      <c r="H18" s="66">
        <v>55.663357439785898</v>
      </c>
      <c r="I18" s="65">
        <v>302000.3321</v>
      </c>
      <c r="J18" s="66">
        <v>12.876234919923</v>
      </c>
      <c r="K18" s="65">
        <v>265200.24589999998</v>
      </c>
      <c r="L18" s="66">
        <v>17.6011800998387</v>
      </c>
      <c r="M18" s="66">
        <v>0.13876339395958301</v>
      </c>
      <c r="N18" s="65">
        <v>29983124.450100001</v>
      </c>
      <c r="O18" s="65">
        <v>386388839.76560003</v>
      </c>
      <c r="P18" s="65">
        <v>115121</v>
      </c>
      <c r="Q18" s="65">
        <v>84226</v>
      </c>
      <c r="R18" s="66">
        <v>36.681072352955198</v>
      </c>
      <c r="S18" s="65">
        <v>20.373421746683899</v>
      </c>
      <c r="T18" s="65">
        <v>19.639087762686099</v>
      </c>
      <c r="U18" s="67">
        <v>3.6043723687079599</v>
      </c>
    </row>
    <row r="19" spans="1:21" ht="12" thickBot="1" x14ac:dyDescent="0.2">
      <c r="A19" s="50"/>
      <c r="B19" s="39" t="s">
        <v>17</v>
      </c>
      <c r="C19" s="40"/>
      <c r="D19" s="65">
        <v>693208.09530000004</v>
      </c>
      <c r="E19" s="65">
        <v>687801</v>
      </c>
      <c r="F19" s="66">
        <v>100.786142401654</v>
      </c>
      <c r="G19" s="65">
        <v>515797.33399999997</v>
      </c>
      <c r="H19" s="66">
        <v>34.395439760066701</v>
      </c>
      <c r="I19" s="65">
        <v>57921.325900000003</v>
      </c>
      <c r="J19" s="66">
        <v>8.3555466666807092</v>
      </c>
      <c r="K19" s="65">
        <v>48462.6486</v>
      </c>
      <c r="L19" s="66">
        <v>9.3956764421740893</v>
      </c>
      <c r="M19" s="66">
        <v>0.195174584411798</v>
      </c>
      <c r="N19" s="65">
        <v>11271377.2929</v>
      </c>
      <c r="O19" s="65">
        <v>121865387.4184</v>
      </c>
      <c r="P19" s="65">
        <v>15621</v>
      </c>
      <c r="Q19" s="65">
        <v>12064</v>
      </c>
      <c r="R19" s="66">
        <v>29.4844164456233</v>
      </c>
      <c r="S19" s="65">
        <v>44.376678528903398</v>
      </c>
      <c r="T19" s="65">
        <v>43.112019454575602</v>
      </c>
      <c r="U19" s="67">
        <v>2.8498281445378999</v>
      </c>
    </row>
    <row r="20" spans="1:21" ht="12" thickBot="1" x14ac:dyDescent="0.2">
      <c r="A20" s="50"/>
      <c r="B20" s="39" t="s">
        <v>18</v>
      </c>
      <c r="C20" s="40"/>
      <c r="D20" s="65">
        <v>939871.85719999997</v>
      </c>
      <c r="E20" s="65">
        <v>1032967</v>
      </c>
      <c r="F20" s="66">
        <v>90.987597590242501</v>
      </c>
      <c r="G20" s="65">
        <v>956824.95449999999</v>
      </c>
      <c r="H20" s="66">
        <v>-1.7718076039163599</v>
      </c>
      <c r="I20" s="65">
        <v>79939.569000000003</v>
      </c>
      <c r="J20" s="66">
        <v>8.5053689380752804</v>
      </c>
      <c r="K20" s="65">
        <v>50895.470300000001</v>
      </c>
      <c r="L20" s="66">
        <v>5.3192039004246103</v>
      </c>
      <c r="M20" s="66">
        <v>0.570661760836504</v>
      </c>
      <c r="N20" s="65">
        <v>19989998.048900001</v>
      </c>
      <c r="O20" s="65">
        <v>172048303.96630001</v>
      </c>
      <c r="P20" s="65">
        <v>43809</v>
      </c>
      <c r="Q20" s="65">
        <v>37259</v>
      </c>
      <c r="R20" s="66">
        <v>17.579645186397901</v>
      </c>
      <c r="S20" s="65">
        <v>21.453853253897599</v>
      </c>
      <c r="T20" s="65">
        <v>23.028691580557702</v>
      </c>
      <c r="U20" s="67">
        <v>-7.34058496635802</v>
      </c>
    </row>
    <row r="21" spans="1:21" ht="12" thickBot="1" x14ac:dyDescent="0.2">
      <c r="A21" s="50"/>
      <c r="B21" s="39" t="s">
        <v>19</v>
      </c>
      <c r="C21" s="40"/>
      <c r="D21" s="65">
        <v>388286.71</v>
      </c>
      <c r="E21" s="65">
        <v>417751</v>
      </c>
      <c r="F21" s="66">
        <v>92.946925321543205</v>
      </c>
      <c r="G21" s="65">
        <v>296901.9106</v>
      </c>
      <c r="H21" s="66">
        <v>30.779458177053598</v>
      </c>
      <c r="I21" s="65">
        <v>46977.691700000003</v>
      </c>
      <c r="J21" s="66">
        <v>12.098712237665801</v>
      </c>
      <c r="K21" s="65">
        <v>42983.496299999999</v>
      </c>
      <c r="L21" s="66">
        <v>14.477339069033301</v>
      </c>
      <c r="M21" s="66">
        <v>9.2923929968907998E-2</v>
      </c>
      <c r="N21" s="65">
        <v>6263637.4066000003</v>
      </c>
      <c r="O21" s="65">
        <v>70519642.638400003</v>
      </c>
      <c r="P21" s="65">
        <v>36388</v>
      </c>
      <c r="Q21" s="65">
        <v>29409</v>
      </c>
      <c r="R21" s="66">
        <v>23.730830698085601</v>
      </c>
      <c r="S21" s="65">
        <v>10.670735132461299</v>
      </c>
      <c r="T21" s="65">
        <v>10.5961560406678</v>
      </c>
      <c r="U21" s="67">
        <v>0.69891240732375104</v>
      </c>
    </row>
    <row r="22" spans="1:21" ht="12" thickBot="1" x14ac:dyDescent="0.2">
      <c r="A22" s="50"/>
      <c r="B22" s="39" t="s">
        <v>20</v>
      </c>
      <c r="C22" s="40"/>
      <c r="D22" s="65">
        <v>1506538.8336</v>
      </c>
      <c r="E22" s="65">
        <v>1390270</v>
      </c>
      <c r="F22" s="66">
        <v>108.363039812411</v>
      </c>
      <c r="G22" s="65">
        <v>935909.23439999996</v>
      </c>
      <c r="H22" s="66">
        <v>60.970613199027099</v>
      </c>
      <c r="I22" s="65">
        <v>174916.12650000001</v>
      </c>
      <c r="J22" s="66">
        <v>11.6104625117444</v>
      </c>
      <c r="K22" s="65">
        <v>110628.1424</v>
      </c>
      <c r="L22" s="66">
        <v>11.8203922275564</v>
      </c>
      <c r="M22" s="66">
        <v>0.58111781238767402</v>
      </c>
      <c r="N22" s="65">
        <v>20441165.657200001</v>
      </c>
      <c r="O22" s="65">
        <v>193878939.2022</v>
      </c>
      <c r="P22" s="65">
        <v>90135</v>
      </c>
      <c r="Q22" s="65">
        <v>72763</v>
      </c>
      <c r="R22" s="66">
        <v>23.874771518491499</v>
      </c>
      <c r="S22" s="65">
        <v>16.7142489998336</v>
      </c>
      <c r="T22" s="65">
        <v>16.368426703132101</v>
      </c>
      <c r="U22" s="67">
        <v>2.0690268327636998</v>
      </c>
    </row>
    <row r="23" spans="1:21" ht="12" thickBot="1" x14ac:dyDescent="0.2">
      <c r="A23" s="50"/>
      <c r="B23" s="39" t="s">
        <v>21</v>
      </c>
      <c r="C23" s="40"/>
      <c r="D23" s="65">
        <v>2736486.1472</v>
      </c>
      <c r="E23" s="65">
        <v>3219171</v>
      </c>
      <c r="F23" s="66">
        <v>85.005926904783905</v>
      </c>
      <c r="G23" s="65">
        <v>2238167.9084999999</v>
      </c>
      <c r="H23" s="66">
        <v>22.2645600809266</v>
      </c>
      <c r="I23" s="65">
        <v>128381.4062</v>
      </c>
      <c r="J23" s="66">
        <v>4.69146925268966</v>
      </c>
      <c r="K23" s="65">
        <v>182882.64569999999</v>
      </c>
      <c r="L23" s="66">
        <v>8.1710869414871699</v>
      </c>
      <c r="M23" s="66">
        <v>-0.29801209016520702</v>
      </c>
      <c r="N23" s="65">
        <v>45086307.200400002</v>
      </c>
      <c r="O23" s="65">
        <v>403081192.13169998</v>
      </c>
      <c r="P23" s="65">
        <v>95611</v>
      </c>
      <c r="Q23" s="65">
        <v>84456</v>
      </c>
      <c r="R23" s="66">
        <v>13.208061002178599</v>
      </c>
      <c r="S23" s="65">
        <v>28.621038867912699</v>
      </c>
      <c r="T23" s="65">
        <v>29.781378260869602</v>
      </c>
      <c r="U23" s="67">
        <v>-4.0541484126830403</v>
      </c>
    </row>
    <row r="24" spans="1:21" ht="12" thickBot="1" x14ac:dyDescent="0.2">
      <c r="A24" s="50"/>
      <c r="B24" s="39" t="s">
        <v>22</v>
      </c>
      <c r="C24" s="40"/>
      <c r="D24" s="65">
        <v>301683.6728</v>
      </c>
      <c r="E24" s="65">
        <v>305419</v>
      </c>
      <c r="F24" s="66">
        <v>98.776982702451406</v>
      </c>
      <c r="G24" s="65">
        <v>221421.93160000001</v>
      </c>
      <c r="H24" s="66">
        <v>36.248324915254301</v>
      </c>
      <c r="I24" s="65">
        <v>51576.236400000002</v>
      </c>
      <c r="J24" s="66">
        <v>17.0961311632507</v>
      </c>
      <c r="K24" s="65">
        <v>36251.930899999999</v>
      </c>
      <c r="L24" s="66">
        <v>16.372330707280302</v>
      </c>
      <c r="M24" s="66">
        <v>0.42271694554068601</v>
      </c>
      <c r="N24" s="65">
        <v>4458441.4792999998</v>
      </c>
      <c r="O24" s="65">
        <v>46398232.119900003</v>
      </c>
      <c r="P24" s="65">
        <v>34385</v>
      </c>
      <c r="Q24" s="65">
        <v>28006</v>
      </c>
      <c r="R24" s="66">
        <v>22.7772620152824</v>
      </c>
      <c r="S24" s="65">
        <v>8.7736999505598394</v>
      </c>
      <c r="T24" s="65">
        <v>8.6773877847604108</v>
      </c>
      <c r="U24" s="67">
        <v>1.0977371729390499</v>
      </c>
    </row>
    <row r="25" spans="1:21" ht="12" thickBot="1" x14ac:dyDescent="0.2">
      <c r="A25" s="50"/>
      <c r="B25" s="39" t="s">
        <v>23</v>
      </c>
      <c r="C25" s="40"/>
      <c r="D25" s="65">
        <v>279578.88589999999</v>
      </c>
      <c r="E25" s="65">
        <v>295527</v>
      </c>
      <c r="F25" s="66">
        <v>94.603500153962202</v>
      </c>
      <c r="G25" s="65">
        <v>202767.76269999999</v>
      </c>
      <c r="H25" s="66">
        <v>37.881328953480597</v>
      </c>
      <c r="I25" s="65">
        <v>22045.4833</v>
      </c>
      <c r="J25" s="66">
        <v>7.8852461368936302</v>
      </c>
      <c r="K25" s="65">
        <v>15260.656800000001</v>
      </c>
      <c r="L25" s="66">
        <v>7.5261750668810796</v>
      </c>
      <c r="M25" s="66">
        <v>0.44459596915907301</v>
      </c>
      <c r="N25" s="65">
        <v>3864931.0677</v>
      </c>
      <c r="O25" s="65">
        <v>47163465.716200002</v>
      </c>
      <c r="P25" s="65">
        <v>24514</v>
      </c>
      <c r="Q25" s="65">
        <v>20880</v>
      </c>
      <c r="R25" s="66">
        <v>17.404214559387</v>
      </c>
      <c r="S25" s="65">
        <v>11.4048660316554</v>
      </c>
      <c r="T25" s="65">
        <v>10.7692953591954</v>
      </c>
      <c r="U25" s="67">
        <v>5.5728026150933001</v>
      </c>
    </row>
    <row r="26" spans="1:21" ht="12" thickBot="1" x14ac:dyDescent="0.2">
      <c r="A26" s="50"/>
      <c r="B26" s="39" t="s">
        <v>24</v>
      </c>
      <c r="C26" s="40"/>
      <c r="D26" s="65">
        <v>649689.00919999997</v>
      </c>
      <c r="E26" s="65">
        <v>663288</v>
      </c>
      <c r="F26" s="66">
        <v>97.949760767570098</v>
      </c>
      <c r="G26" s="65">
        <v>523613.76419999998</v>
      </c>
      <c r="H26" s="66">
        <v>24.077908874802699</v>
      </c>
      <c r="I26" s="65">
        <v>127581.2589</v>
      </c>
      <c r="J26" s="66">
        <v>19.637281390537598</v>
      </c>
      <c r="K26" s="65">
        <v>102074.1724</v>
      </c>
      <c r="L26" s="66">
        <v>19.4941728768252</v>
      </c>
      <c r="M26" s="66">
        <v>0.249887762009423</v>
      </c>
      <c r="N26" s="65">
        <v>9392744.9811000004</v>
      </c>
      <c r="O26" s="65">
        <v>94678517.890900001</v>
      </c>
      <c r="P26" s="65">
        <v>48350</v>
      </c>
      <c r="Q26" s="65">
        <v>44065</v>
      </c>
      <c r="R26" s="66">
        <v>9.7242709633495998</v>
      </c>
      <c r="S26" s="65">
        <v>13.4372080496381</v>
      </c>
      <c r="T26" s="65">
        <v>13.1734499398616</v>
      </c>
      <c r="U26" s="67">
        <v>1.9628936963850501</v>
      </c>
    </row>
    <row r="27" spans="1:21" ht="12" thickBot="1" x14ac:dyDescent="0.2">
      <c r="A27" s="50"/>
      <c r="B27" s="39" t="s">
        <v>25</v>
      </c>
      <c r="C27" s="40"/>
      <c r="D27" s="65">
        <v>330076.25839999999</v>
      </c>
      <c r="E27" s="65">
        <v>376409</v>
      </c>
      <c r="F27" s="66">
        <v>87.690851812788793</v>
      </c>
      <c r="G27" s="65">
        <v>253747.4755</v>
      </c>
      <c r="H27" s="66">
        <v>30.0806077970222</v>
      </c>
      <c r="I27" s="65">
        <v>106014.8584</v>
      </c>
      <c r="J27" s="66">
        <v>32.1182925769617</v>
      </c>
      <c r="K27" s="65">
        <v>71021.072100000005</v>
      </c>
      <c r="L27" s="66">
        <v>27.9888782972345</v>
      </c>
      <c r="M27" s="66">
        <v>0.49272399395390098</v>
      </c>
      <c r="N27" s="65">
        <v>4611651.4521000003</v>
      </c>
      <c r="O27" s="65">
        <v>39987280.677100003</v>
      </c>
      <c r="P27" s="65">
        <v>45222</v>
      </c>
      <c r="Q27" s="65">
        <v>36087</v>
      </c>
      <c r="R27" s="66">
        <v>25.313824923102501</v>
      </c>
      <c r="S27" s="65">
        <v>7.2990194684003402</v>
      </c>
      <c r="T27" s="65">
        <v>7.0280696594341503</v>
      </c>
      <c r="U27" s="67">
        <v>3.71213983109944</v>
      </c>
    </row>
    <row r="28" spans="1:21" ht="12" thickBot="1" x14ac:dyDescent="0.2">
      <c r="A28" s="50"/>
      <c r="B28" s="39" t="s">
        <v>26</v>
      </c>
      <c r="C28" s="40"/>
      <c r="D28" s="65">
        <v>1060950.4246</v>
      </c>
      <c r="E28" s="65">
        <v>1143973</v>
      </c>
      <c r="F28" s="66">
        <v>92.742610586089</v>
      </c>
      <c r="G28" s="65">
        <v>807539.68370000005</v>
      </c>
      <c r="H28" s="66">
        <v>31.380592931225099</v>
      </c>
      <c r="I28" s="65">
        <v>21546.186099999999</v>
      </c>
      <c r="J28" s="66">
        <v>2.0308381617475999</v>
      </c>
      <c r="K28" s="65">
        <v>43432.772299999997</v>
      </c>
      <c r="L28" s="66">
        <v>5.3784071763506303</v>
      </c>
      <c r="M28" s="66">
        <v>-0.50391870104041203</v>
      </c>
      <c r="N28" s="65">
        <v>15417357.3704</v>
      </c>
      <c r="O28" s="65">
        <v>135829526.5361</v>
      </c>
      <c r="P28" s="65">
        <v>58811</v>
      </c>
      <c r="Q28" s="65">
        <v>49490</v>
      </c>
      <c r="R28" s="66">
        <v>18.834107900586002</v>
      </c>
      <c r="S28" s="65">
        <v>18.0399997381442</v>
      </c>
      <c r="T28" s="65">
        <v>17.657308106688198</v>
      </c>
      <c r="U28" s="67">
        <v>2.12135053775435</v>
      </c>
    </row>
    <row r="29" spans="1:21" ht="12" thickBot="1" x14ac:dyDescent="0.2">
      <c r="A29" s="50"/>
      <c r="B29" s="39" t="s">
        <v>27</v>
      </c>
      <c r="C29" s="40"/>
      <c r="D29" s="65">
        <v>797705.18409999995</v>
      </c>
      <c r="E29" s="65">
        <v>865435</v>
      </c>
      <c r="F29" s="66">
        <v>92.173899148982898</v>
      </c>
      <c r="G29" s="65">
        <v>682442.62879999995</v>
      </c>
      <c r="H29" s="66">
        <v>16.8897062457362</v>
      </c>
      <c r="I29" s="65">
        <v>132029.3132</v>
      </c>
      <c r="J29" s="66">
        <v>16.5511414281406</v>
      </c>
      <c r="K29" s="65">
        <v>89537.137600000002</v>
      </c>
      <c r="L29" s="66">
        <v>13.120097400339899</v>
      </c>
      <c r="M29" s="66">
        <v>0.47457598867891498</v>
      </c>
      <c r="N29" s="65">
        <v>13296653.6152</v>
      </c>
      <c r="O29" s="65">
        <v>99353238.218199998</v>
      </c>
      <c r="P29" s="65">
        <v>128729</v>
      </c>
      <c r="Q29" s="65">
        <v>119303</v>
      </c>
      <c r="R29" s="66">
        <v>7.9008910086083404</v>
      </c>
      <c r="S29" s="65">
        <v>6.1967791569887103</v>
      </c>
      <c r="T29" s="65">
        <v>5.93922650310554</v>
      </c>
      <c r="U29" s="67">
        <v>4.1562341880896003</v>
      </c>
    </row>
    <row r="30" spans="1:21" ht="12" thickBot="1" x14ac:dyDescent="0.2">
      <c r="A30" s="50"/>
      <c r="B30" s="39" t="s">
        <v>28</v>
      </c>
      <c r="C30" s="40"/>
      <c r="D30" s="65">
        <v>1666426.2475999999</v>
      </c>
      <c r="E30" s="65">
        <v>1770422</v>
      </c>
      <c r="F30" s="66">
        <v>94.125934246185395</v>
      </c>
      <c r="G30" s="65">
        <v>1242150.4297</v>
      </c>
      <c r="H30" s="66">
        <v>34.156556867469703</v>
      </c>
      <c r="I30" s="65">
        <v>195816.10819999999</v>
      </c>
      <c r="J30" s="66">
        <v>11.7506615418484</v>
      </c>
      <c r="K30" s="65">
        <v>163770.0111</v>
      </c>
      <c r="L30" s="66">
        <v>13.1843943522648</v>
      </c>
      <c r="M30" s="66">
        <v>0.19567744353654701</v>
      </c>
      <c r="N30" s="65">
        <v>23503233.249499999</v>
      </c>
      <c r="O30" s="65">
        <v>171803803.56940001</v>
      </c>
      <c r="P30" s="65">
        <v>77602</v>
      </c>
      <c r="Q30" s="65">
        <v>67546</v>
      </c>
      <c r="R30" s="66">
        <v>14.8876321321766</v>
      </c>
      <c r="S30" s="65">
        <v>21.4740115924847</v>
      </c>
      <c r="T30" s="65">
        <v>20.5603771799959</v>
      </c>
      <c r="U30" s="67">
        <v>4.2546051936035303</v>
      </c>
    </row>
    <row r="31" spans="1:21" ht="12" thickBot="1" x14ac:dyDescent="0.2">
      <c r="A31" s="50"/>
      <c r="B31" s="39" t="s">
        <v>29</v>
      </c>
      <c r="C31" s="40"/>
      <c r="D31" s="65">
        <v>1219342.5427999999</v>
      </c>
      <c r="E31" s="65">
        <v>1254701</v>
      </c>
      <c r="F31" s="66">
        <v>97.181921653047198</v>
      </c>
      <c r="G31" s="65">
        <v>1079969.9001</v>
      </c>
      <c r="H31" s="66">
        <v>12.905233996530299</v>
      </c>
      <c r="I31" s="65">
        <v>1504.1949</v>
      </c>
      <c r="J31" s="66">
        <v>0.12336114317359</v>
      </c>
      <c r="K31" s="65">
        <v>-28024.002400000001</v>
      </c>
      <c r="L31" s="66">
        <v>-2.5948873572684898</v>
      </c>
      <c r="M31" s="66">
        <v>-1.0536752344839899</v>
      </c>
      <c r="N31" s="65">
        <v>18249571.789999999</v>
      </c>
      <c r="O31" s="65">
        <v>155199738.8116</v>
      </c>
      <c r="P31" s="65">
        <v>45645</v>
      </c>
      <c r="Q31" s="65">
        <v>42535</v>
      </c>
      <c r="R31" s="66">
        <v>7.3116257199953099</v>
      </c>
      <c r="S31" s="65">
        <v>26.7136059327418</v>
      </c>
      <c r="T31" s="65">
        <v>26.629455046432401</v>
      </c>
      <c r="U31" s="67">
        <v>0.31501133363024703</v>
      </c>
    </row>
    <row r="32" spans="1:21" ht="12" thickBot="1" x14ac:dyDescent="0.2">
      <c r="A32" s="50"/>
      <c r="B32" s="39" t="s">
        <v>30</v>
      </c>
      <c r="C32" s="40"/>
      <c r="D32" s="65">
        <v>186620.8499</v>
      </c>
      <c r="E32" s="65">
        <v>195003</v>
      </c>
      <c r="F32" s="66">
        <v>95.701527617523794</v>
      </c>
      <c r="G32" s="65">
        <v>139620.92509999999</v>
      </c>
      <c r="H32" s="66">
        <v>33.662522122910602</v>
      </c>
      <c r="I32" s="65">
        <v>54441.0524</v>
      </c>
      <c r="J32" s="66">
        <v>29.172009681218402</v>
      </c>
      <c r="K32" s="65">
        <v>33464.482100000001</v>
      </c>
      <c r="L32" s="66">
        <v>23.968099392001498</v>
      </c>
      <c r="M32" s="66">
        <v>0.62683086614987504</v>
      </c>
      <c r="N32" s="65">
        <v>2462532.3991999999</v>
      </c>
      <c r="O32" s="65">
        <v>22751035.213500001</v>
      </c>
      <c r="P32" s="65">
        <v>33887</v>
      </c>
      <c r="Q32" s="65">
        <v>28665</v>
      </c>
      <c r="R32" s="66">
        <v>18.217338217338199</v>
      </c>
      <c r="S32" s="65">
        <v>5.5071517071443301</v>
      </c>
      <c r="T32" s="65">
        <v>4.9738416152101896</v>
      </c>
      <c r="U32" s="67">
        <v>9.6839549788013208</v>
      </c>
    </row>
    <row r="33" spans="1:21" ht="12" thickBot="1" x14ac:dyDescent="0.2">
      <c r="A33" s="50"/>
      <c r="B33" s="39" t="s">
        <v>31</v>
      </c>
      <c r="C33" s="40"/>
      <c r="D33" s="68"/>
      <c r="E33" s="68"/>
      <c r="F33" s="68"/>
      <c r="G33" s="65">
        <v>174.53049999999999</v>
      </c>
      <c r="H33" s="68"/>
      <c r="I33" s="68"/>
      <c r="J33" s="68"/>
      <c r="K33" s="65">
        <v>35.839599999999997</v>
      </c>
      <c r="L33" s="66">
        <v>20.534863533880898</v>
      </c>
      <c r="M33" s="68"/>
      <c r="N33" s="65">
        <v>95.412899999999993</v>
      </c>
      <c r="O33" s="65">
        <v>4798.1758</v>
      </c>
      <c r="P33" s="68"/>
      <c r="Q33" s="68"/>
      <c r="R33" s="68"/>
      <c r="S33" s="68"/>
      <c r="T33" s="68"/>
      <c r="U33" s="69"/>
    </row>
    <row r="34" spans="1:21" ht="12" thickBot="1" x14ac:dyDescent="0.2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163256.83040000001</v>
      </c>
      <c r="E35" s="65">
        <v>148949</v>
      </c>
      <c r="F35" s="66">
        <v>109.605858649605</v>
      </c>
      <c r="G35" s="65">
        <v>40550.584999999999</v>
      </c>
      <c r="H35" s="66">
        <v>302.60043202829303</v>
      </c>
      <c r="I35" s="65">
        <v>17228.697700000001</v>
      </c>
      <c r="J35" s="66">
        <v>10.5531251940807</v>
      </c>
      <c r="K35" s="65">
        <v>4988.7200999999995</v>
      </c>
      <c r="L35" s="66">
        <v>12.3024614811352</v>
      </c>
      <c r="M35" s="66">
        <v>2.4535306360443001</v>
      </c>
      <c r="N35" s="65">
        <v>2232206.11</v>
      </c>
      <c r="O35" s="65">
        <v>25499379.1545</v>
      </c>
      <c r="P35" s="65">
        <v>13254</v>
      </c>
      <c r="Q35" s="65">
        <v>11375</v>
      </c>
      <c r="R35" s="66">
        <v>16.518681318681299</v>
      </c>
      <c r="S35" s="65">
        <v>12.3175517126905</v>
      </c>
      <c r="T35" s="65">
        <v>12.4313553230769</v>
      </c>
      <c r="U35" s="67">
        <v>-0.92391420828511495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1058224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730209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495045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395014.12050000002</v>
      </c>
      <c r="E39" s="65">
        <v>411198</v>
      </c>
      <c r="F39" s="66">
        <v>96.064212496169702</v>
      </c>
      <c r="G39" s="65">
        <v>332869.23869999999</v>
      </c>
      <c r="H39" s="66">
        <v>18.669457725412801</v>
      </c>
      <c r="I39" s="65">
        <v>18641.430899999999</v>
      </c>
      <c r="J39" s="66">
        <v>4.7191808931802504</v>
      </c>
      <c r="K39" s="65">
        <v>15281.1723</v>
      </c>
      <c r="L39" s="66">
        <v>4.5907433079967603</v>
      </c>
      <c r="M39" s="66">
        <v>0.219895341406497</v>
      </c>
      <c r="N39" s="65">
        <v>4833871.6579</v>
      </c>
      <c r="O39" s="65">
        <v>42660856.300800003</v>
      </c>
      <c r="P39" s="65">
        <v>568</v>
      </c>
      <c r="Q39" s="65">
        <v>338</v>
      </c>
      <c r="R39" s="66">
        <v>68.047337278106497</v>
      </c>
      <c r="S39" s="65">
        <v>695.447395246479</v>
      </c>
      <c r="T39" s="65">
        <v>562.11247485207105</v>
      </c>
      <c r="U39" s="67">
        <v>19.172538614103502</v>
      </c>
    </row>
    <row r="40" spans="1:21" ht="12" thickBot="1" x14ac:dyDescent="0.2">
      <c r="A40" s="50"/>
      <c r="B40" s="39" t="s">
        <v>34</v>
      </c>
      <c r="C40" s="40"/>
      <c r="D40" s="65">
        <v>388370.50429999997</v>
      </c>
      <c r="E40" s="65">
        <v>410097</v>
      </c>
      <c r="F40" s="66">
        <v>94.702108111007902</v>
      </c>
      <c r="G40" s="65">
        <v>329850.47779999999</v>
      </c>
      <c r="H40" s="66">
        <v>17.741379939877699</v>
      </c>
      <c r="I40" s="65">
        <v>24455.916499999999</v>
      </c>
      <c r="J40" s="66">
        <v>6.2970581517459498</v>
      </c>
      <c r="K40" s="65">
        <v>32958.527499999997</v>
      </c>
      <c r="L40" s="66">
        <v>9.9919599085692106</v>
      </c>
      <c r="M40" s="66">
        <v>-0.25797909205743502</v>
      </c>
      <c r="N40" s="65">
        <v>7290092.0196000002</v>
      </c>
      <c r="O40" s="65">
        <v>79934488.081699997</v>
      </c>
      <c r="P40" s="65">
        <v>1845</v>
      </c>
      <c r="Q40" s="65">
        <v>1650</v>
      </c>
      <c r="R40" s="66">
        <v>11.818181818181801</v>
      </c>
      <c r="S40" s="65">
        <v>210.498918319783</v>
      </c>
      <c r="T40" s="65">
        <v>194.93039090909099</v>
      </c>
      <c r="U40" s="67">
        <v>7.3960130222811999</v>
      </c>
    </row>
    <row r="41" spans="1:21" ht="12" thickBot="1" x14ac:dyDescent="0.2">
      <c r="A41" s="50"/>
      <c r="B41" s="39" t="s">
        <v>40</v>
      </c>
      <c r="C41" s="40"/>
      <c r="D41" s="68"/>
      <c r="E41" s="65">
        <v>190812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91358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18157.119900000002</v>
      </c>
      <c r="E43" s="70">
        <v>0</v>
      </c>
      <c r="F43" s="71"/>
      <c r="G43" s="70">
        <v>22009.999299999999</v>
      </c>
      <c r="H43" s="72">
        <v>-17.5051318606811</v>
      </c>
      <c r="I43" s="70">
        <v>2262.2048</v>
      </c>
      <c r="J43" s="72">
        <v>12.4590508431902</v>
      </c>
      <c r="K43" s="70">
        <v>2023.8230000000001</v>
      </c>
      <c r="L43" s="72">
        <v>9.1950161942985602</v>
      </c>
      <c r="M43" s="72">
        <v>0.117787869789008</v>
      </c>
      <c r="N43" s="70">
        <v>378000.23629999999</v>
      </c>
      <c r="O43" s="70">
        <v>5609905.6403000001</v>
      </c>
      <c r="P43" s="70">
        <v>33</v>
      </c>
      <c r="Q43" s="70">
        <v>22</v>
      </c>
      <c r="R43" s="72">
        <v>50</v>
      </c>
      <c r="S43" s="70">
        <v>550.21575454545496</v>
      </c>
      <c r="T43" s="70">
        <v>338.810986363636</v>
      </c>
      <c r="U43" s="73">
        <v>38.422158296151402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workbookViewId="0">
      <selection activeCell="I25" sqref="I25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59707</v>
      </c>
      <c r="D2" s="32">
        <v>649758.98588119703</v>
      </c>
      <c r="E2" s="32">
        <v>518523.68514529901</v>
      </c>
      <c r="F2" s="32">
        <v>131235.30073589701</v>
      </c>
      <c r="G2" s="32">
        <v>518523.68514529901</v>
      </c>
      <c r="H2" s="32">
        <v>0.20197535330414501</v>
      </c>
    </row>
    <row r="3" spans="1:8" ht="14.25" x14ac:dyDescent="0.2">
      <c r="A3" s="32">
        <v>2</v>
      </c>
      <c r="B3" s="33">
        <v>13</v>
      </c>
      <c r="C3" s="32">
        <v>16566.137999999999</v>
      </c>
      <c r="D3" s="32">
        <v>140620.14461909101</v>
      </c>
      <c r="E3" s="32">
        <v>110471.126374919</v>
      </c>
      <c r="F3" s="32">
        <v>30149.018244172199</v>
      </c>
      <c r="G3" s="32">
        <v>110471.126374919</v>
      </c>
      <c r="H3" s="32">
        <v>0.21440042126140099</v>
      </c>
    </row>
    <row r="4" spans="1:8" ht="14.25" x14ac:dyDescent="0.2">
      <c r="A4" s="32">
        <v>3</v>
      </c>
      <c r="B4" s="33">
        <v>14</v>
      </c>
      <c r="C4" s="32">
        <v>141141</v>
      </c>
      <c r="D4" s="32">
        <v>198875.411999145</v>
      </c>
      <c r="E4" s="32">
        <v>146020.65495897399</v>
      </c>
      <c r="F4" s="32">
        <v>52854.757040170902</v>
      </c>
      <c r="G4" s="32">
        <v>146020.65495897399</v>
      </c>
      <c r="H4" s="32">
        <v>0.26576818375314298</v>
      </c>
    </row>
    <row r="5" spans="1:8" ht="14.25" x14ac:dyDescent="0.2">
      <c r="A5" s="32">
        <v>4</v>
      </c>
      <c r="B5" s="33">
        <v>15</v>
      </c>
      <c r="C5" s="32">
        <v>4631</v>
      </c>
      <c r="D5" s="32">
        <v>69087.373425640995</v>
      </c>
      <c r="E5" s="32">
        <v>57479.280242735003</v>
      </c>
      <c r="F5" s="32">
        <v>11608.093182905999</v>
      </c>
      <c r="G5" s="32">
        <v>57479.280242735003</v>
      </c>
      <c r="H5" s="32">
        <v>0.168020473312679</v>
      </c>
    </row>
    <row r="6" spans="1:8" ht="14.25" x14ac:dyDescent="0.2">
      <c r="A6" s="32">
        <v>5</v>
      </c>
      <c r="B6" s="33">
        <v>16</v>
      </c>
      <c r="C6" s="32">
        <v>2395</v>
      </c>
      <c r="D6" s="32">
        <v>149683.92224102601</v>
      </c>
      <c r="E6" s="32">
        <v>138859.68562906</v>
      </c>
      <c r="F6" s="32">
        <v>10824.2366119658</v>
      </c>
      <c r="G6" s="32">
        <v>138859.68562906</v>
      </c>
      <c r="H6" s="32">
        <v>7.2313956301440899E-2</v>
      </c>
    </row>
    <row r="7" spans="1:8" ht="14.25" x14ac:dyDescent="0.2">
      <c r="A7" s="32">
        <v>6</v>
      </c>
      <c r="B7" s="33">
        <v>17</v>
      </c>
      <c r="C7" s="32">
        <v>19555</v>
      </c>
      <c r="D7" s="32">
        <v>267592.31127863203</v>
      </c>
      <c r="E7" s="32">
        <v>207629.92994786301</v>
      </c>
      <c r="F7" s="32">
        <v>59962.381330769203</v>
      </c>
      <c r="G7" s="32">
        <v>207629.92994786301</v>
      </c>
      <c r="H7" s="32">
        <v>0.22408110698043501</v>
      </c>
    </row>
    <row r="8" spans="1:8" ht="14.25" x14ac:dyDescent="0.2">
      <c r="A8" s="32">
        <v>7</v>
      </c>
      <c r="B8" s="33">
        <v>18</v>
      </c>
      <c r="C8" s="32">
        <v>29500</v>
      </c>
      <c r="D8" s="32">
        <v>141621.603098291</v>
      </c>
      <c r="E8" s="32">
        <v>109813.533815385</v>
      </c>
      <c r="F8" s="32">
        <v>31808.069282905999</v>
      </c>
      <c r="G8" s="32">
        <v>109813.533815385</v>
      </c>
      <c r="H8" s="32">
        <v>0.224598991870118</v>
      </c>
    </row>
    <row r="9" spans="1:8" ht="14.25" x14ac:dyDescent="0.2">
      <c r="A9" s="32">
        <v>8</v>
      </c>
      <c r="B9" s="33">
        <v>19</v>
      </c>
      <c r="C9" s="32">
        <v>26626</v>
      </c>
      <c r="D9" s="32">
        <v>120027.08334102599</v>
      </c>
      <c r="E9" s="32">
        <v>96812.459173504307</v>
      </c>
      <c r="F9" s="32">
        <v>23214.624167521401</v>
      </c>
      <c r="G9" s="32">
        <v>96812.459173504307</v>
      </c>
      <c r="H9" s="32">
        <v>0.19341154947140601</v>
      </c>
    </row>
    <row r="10" spans="1:8" ht="14.25" x14ac:dyDescent="0.2">
      <c r="A10" s="32">
        <v>9</v>
      </c>
      <c r="B10" s="33">
        <v>21</v>
      </c>
      <c r="C10" s="32">
        <v>262213</v>
      </c>
      <c r="D10" s="32">
        <v>1075768.378</v>
      </c>
      <c r="E10" s="32">
        <v>1054205.9216</v>
      </c>
      <c r="F10" s="32">
        <v>21562.456399999999</v>
      </c>
      <c r="G10" s="32">
        <v>1054205.9216</v>
      </c>
      <c r="H10" s="32">
        <v>2.0043772284966701E-2</v>
      </c>
    </row>
    <row r="11" spans="1:8" ht="14.25" x14ac:dyDescent="0.2">
      <c r="A11" s="32">
        <v>10</v>
      </c>
      <c r="B11" s="33">
        <v>22</v>
      </c>
      <c r="C11" s="32">
        <v>43266</v>
      </c>
      <c r="D11" s="32">
        <v>544614.00070256402</v>
      </c>
      <c r="E11" s="32">
        <v>495187.76577179501</v>
      </c>
      <c r="F11" s="32">
        <v>49426.234930769198</v>
      </c>
      <c r="G11" s="32">
        <v>495187.76577179501</v>
      </c>
      <c r="H11" s="32">
        <v>9.0754616787317804E-2</v>
      </c>
    </row>
    <row r="12" spans="1:8" ht="14.25" x14ac:dyDescent="0.2">
      <c r="A12" s="32">
        <v>11</v>
      </c>
      <c r="B12" s="33">
        <v>23</v>
      </c>
      <c r="C12" s="32">
        <v>308576.50799999997</v>
      </c>
      <c r="D12" s="32">
        <v>2345409.38719487</v>
      </c>
      <c r="E12" s="32">
        <v>2043408.36490085</v>
      </c>
      <c r="F12" s="32">
        <v>302001.02229401702</v>
      </c>
      <c r="G12" s="32">
        <v>2043408.36490085</v>
      </c>
      <c r="H12" s="32">
        <v>0.12876260491786201</v>
      </c>
    </row>
    <row r="13" spans="1:8" ht="14.25" x14ac:dyDescent="0.2">
      <c r="A13" s="32">
        <v>12</v>
      </c>
      <c r="B13" s="33">
        <v>24</v>
      </c>
      <c r="C13" s="32">
        <v>23486.954000000002</v>
      </c>
      <c r="D13" s="32">
        <v>693208.207218803</v>
      </c>
      <c r="E13" s="32">
        <v>635286.77051965799</v>
      </c>
      <c r="F13" s="32">
        <v>57921.436699145299</v>
      </c>
      <c r="G13" s="32">
        <v>635286.77051965799</v>
      </c>
      <c r="H13" s="32">
        <v>8.3555613012041299E-2</v>
      </c>
    </row>
    <row r="14" spans="1:8" ht="14.25" x14ac:dyDescent="0.2">
      <c r="A14" s="32">
        <v>13</v>
      </c>
      <c r="B14" s="33">
        <v>25</v>
      </c>
      <c r="C14" s="32">
        <v>86816</v>
      </c>
      <c r="D14" s="32">
        <v>939871.88970000006</v>
      </c>
      <c r="E14" s="32">
        <v>859932.28819999995</v>
      </c>
      <c r="F14" s="32">
        <v>79939.601500000004</v>
      </c>
      <c r="G14" s="32">
        <v>859932.28819999995</v>
      </c>
      <c r="H14" s="32">
        <v>8.5053721018846604E-2</v>
      </c>
    </row>
    <row r="15" spans="1:8" ht="14.25" x14ac:dyDescent="0.2">
      <c r="A15" s="32">
        <v>14</v>
      </c>
      <c r="B15" s="33">
        <v>26</v>
      </c>
      <c r="C15" s="32">
        <v>70285</v>
      </c>
      <c r="D15" s="32">
        <v>388286.43327089498</v>
      </c>
      <c r="E15" s="32">
        <v>341309.01827817102</v>
      </c>
      <c r="F15" s="32">
        <v>46977.414992723701</v>
      </c>
      <c r="G15" s="32">
        <v>341309.01827817102</v>
      </c>
      <c r="H15" s="32">
        <v>0.120986495966366</v>
      </c>
    </row>
    <row r="16" spans="1:8" ht="14.25" x14ac:dyDescent="0.2">
      <c r="A16" s="32">
        <v>15</v>
      </c>
      <c r="B16" s="33">
        <v>27</v>
      </c>
      <c r="C16" s="32">
        <v>228279.06700000001</v>
      </c>
      <c r="D16" s="32">
        <v>1506538.8997</v>
      </c>
      <c r="E16" s="32">
        <v>1331622.7064</v>
      </c>
      <c r="F16" s="32">
        <v>174916.19330000001</v>
      </c>
      <c r="G16" s="32">
        <v>1331622.7064</v>
      </c>
      <c r="H16" s="32">
        <v>0.116104664363351</v>
      </c>
    </row>
    <row r="17" spans="1:8" ht="14.25" x14ac:dyDescent="0.2">
      <c r="A17" s="32">
        <v>16</v>
      </c>
      <c r="B17" s="33">
        <v>29</v>
      </c>
      <c r="C17" s="32">
        <v>232561</v>
      </c>
      <c r="D17" s="32">
        <v>2736487.0800034199</v>
      </c>
      <c r="E17" s="32">
        <v>2608104.7758957301</v>
      </c>
      <c r="F17" s="32">
        <v>128382.30410769201</v>
      </c>
      <c r="G17" s="32">
        <v>2608104.7758957301</v>
      </c>
      <c r="H17" s="32">
        <v>4.6915004659014103E-2</v>
      </c>
    </row>
    <row r="18" spans="1:8" ht="14.25" x14ac:dyDescent="0.2">
      <c r="A18" s="32">
        <v>17</v>
      </c>
      <c r="B18" s="33">
        <v>31</v>
      </c>
      <c r="C18" s="32">
        <v>51534.491000000002</v>
      </c>
      <c r="D18" s="32">
        <v>301683.64230550599</v>
      </c>
      <c r="E18" s="32">
        <v>250107.43388340101</v>
      </c>
      <c r="F18" s="32">
        <v>51576.208422105898</v>
      </c>
      <c r="G18" s="32">
        <v>250107.43388340101</v>
      </c>
      <c r="H18" s="32">
        <v>0.170961236174271</v>
      </c>
    </row>
    <row r="19" spans="1:8" ht="14.25" x14ac:dyDescent="0.2">
      <c r="A19" s="32">
        <v>18</v>
      </c>
      <c r="B19" s="33">
        <v>32</v>
      </c>
      <c r="C19" s="32">
        <v>19552.796999999999</v>
      </c>
      <c r="D19" s="32">
        <v>279578.88749835099</v>
      </c>
      <c r="E19" s="32">
        <v>257533.39423426401</v>
      </c>
      <c r="F19" s="32">
        <v>22045.493264086701</v>
      </c>
      <c r="G19" s="32">
        <v>257533.39423426401</v>
      </c>
      <c r="H19" s="32">
        <v>7.8852496557762095E-2</v>
      </c>
    </row>
    <row r="20" spans="1:8" ht="14.25" x14ac:dyDescent="0.2">
      <c r="A20" s="32">
        <v>19</v>
      </c>
      <c r="B20" s="33">
        <v>33</v>
      </c>
      <c r="C20" s="32">
        <v>59944.607000000004</v>
      </c>
      <c r="D20" s="32">
        <v>649689.00842277403</v>
      </c>
      <c r="E20" s="32">
        <v>522107.66969445703</v>
      </c>
      <c r="F20" s="32">
        <v>127581.338728317</v>
      </c>
      <c r="G20" s="32">
        <v>522107.66969445703</v>
      </c>
      <c r="H20" s="32">
        <v>0.19637293701188199</v>
      </c>
    </row>
    <row r="21" spans="1:8" ht="14.25" x14ac:dyDescent="0.2">
      <c r="A21" s="32">
        <v>20</v>
      </c>
      <c r="B21" s="33">
        <v>34</v>
      </c>
      <c r="C21" s="32">
        <v>56294.434000000001</v>
      </c>
      <c r="D21" s="32">
        <v>330076.22604108602</v>
      </c>
      <c r="E21" s="32">
        <v>224061.39150037599</v>
      </c>
      <c r="F21" s="32">
        <v>106014.83454071</v>
      </c>
      <c r="G21" s="32">
        <v>224061.39150037599</v>
      </c>
      <c r="H21" s="32">
        <v>0.32118288497249597</v>
      </c>
    </row>
    <row r="22" spans="1:8" ht="14.25" x14ac:dyDescent="0.2">
      <c r="A22" s="32">
        <v>21</v>
      </c>
      <c r="B22" s="33">
        <v>35</v>
      </c>
      <c r="C22" s="32">
        <v>48800.392</v>
      </c>
      <c r="D22" s="32">
        <v>1060950.42422566</v>
      </c>
      <c r="E22" s="32">
        <v>1039404.2274605701</v>
      </c>
      <c r="F22" s="32">
        <v>21546.196765094701</v>
      </c>
      <c r="G22" s="32">
        <v>1039404.2274605701</v>
      </c>
      <c r="H22" s="32">
        <v>2.0308391677038299E-2</v>
      </c>
    </row>
    <row r="23" spans="1:8" ht="14.25" x14ac:dyDescent="0.2">
      <c r="A23" s="32">
        <v>22</v>
      </c>
      <c r="B23" s="33">
        <v>36</v>
      </c>
      <c r="C23" s="32">
        <v>178592.25899999999</v>
      </c>
      <c r="D23" s="32">
        <v>797705.18197522103</v>
      </c>
      <c r="E23" s="32">
        <v>665675.84017598501</v>
      </c>
      <c r="F23" s="32">
        <v>132029.34179923599</v>
      </c>
      <c r="G23" s="32">
        <v>665675.84017598501</v>
      </c>
      <c r="H23" s="32">
        <v>0.16551145057415201</v>
      </c>
    </row>
    <row r="24" spans="1:8" ht="14.25" x14ac:dyDescent="0.2">
      <c r="A24" s="32">
        <v>23</v>
      </c>
      <c r="B24" s="33">
        <v>37</v>
      </c>
      <c r="C24" s="32">
        <v>143873.10800000001</v>
      </c>
      <c r="D24" s="32">
        <v>1666426.2592619499</v>
      </c>
      <c r="E24" s="32">
        <v>1470610.1112208399</v>
      </c>
      <c r="F24" s="32">
        <v>195816.14804110301</v>
      </c>
      <c r="G24" s="32">
        <v>1470610.1112208399</v>
      </c>
      <c r="H24" s="32">
        <v>0.117506638504262</v>
      </c>
    </row>
    <row r="25" spans="1:8" ht="14.25" x14ac:dyDescent="0.2">
      <c r="A25" s="32">
        <v>24</v>
      </c>
      <c r="B25" s="33">
        <v>38</v>
      </c>
      <c r="C25" s="32">
        <v>293230.54599999997</v>
      </c>
      <c r="D25" s="32">
        <v>1219342.4376026499</v>
      </c>
      <c r="E25" s="32">
        <v>1217838.6590123901</v>
      </c>
      <c r="F25" s="32">
        <v>1503.77859026549</v>
      </c>
      <c r="G25" s="32">
        <v>1217838.6590123901</v>
      </c>
      <c r="H25" s="32">
        <v>1.2332701166557099E-3</v>
      </c>
    </row>
    <row r="26" spans="1:8" ht="14.25" x14ac:dyDescent="0.2">
      <c r="A26" s="32">
        <v>25</v>
      </c>
      <c r="B26" s="33">
        <v>39</v>
      </c>
      <c r="C26" s="32">
        <v>108285.481</v>
      </c>
      <c r="D26" s="32">
        <v>186620.77337152301</v>
      </c>
      <c r="E26" s="32">
        <v>132179.78534913901</v>
      </c>
      <c r="F26" s="32">
        <v>54440.988022384103</v>
      </c>
      <c r="G26" s="32">
        <v>132179.78534913901</v>
      </c>
      <c r="H26" s="32">
        <v>0.29171987147434802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10260.074000000001</v>
      </c>
      <c r="D28" s="32">
        <v>163256.82800000001</v>
      </c>
      <c r="E28" s="32">
        <v>146028.12229999999</v>
      </c>
      <c r="F28" s="32">
        <v>17228.705699999999</v>
      </c>
      <c r="G28" s="32">
        <v>146028.12229999999</v>
      </c>
      <c r="H28" s="32">
        <v>0.105531302494742</v>
      </c>
    </row>
    <row r="29" spans="1:8" ht="14.25" x14ac:dyDescent="0.2">
      <c r="A29" s="32">
        <v>27</v>
      </c>
      <c r="B29" s="33">
        <v>75</v>
      </c>
      <c r="C29" s="32">
        <v>560</v>
      </c>
      <c r="D29" s="32">
        <v>395014.11965811998</v>
      </c>
      <c r="E29" s="32">
        <v>376372.68982905999</v>
      </c>
      <c r="F29" s="32">
        <v>18641.429829059802</v>
      </c>
      <c r="G29" s="32">
        <v>376372.68982905999</v>
      </c>
      <c r="H29" s="32">
        <v>4.7191806321236797E-2</v>
      </c>
    </row>
    <row r="30" spans="1:8" ht="14.25" x14ac:dyDescent="0.2">
      <c r="A30" s="32">
        <v>28</v>
      </c>
      <c r="B30" s="33">
        <v>76</v>
      </c>
      <c r="C30" s="32">
        <v>1924</v>
      </c>
      <c r="D30" s="32">
        <v>388370.50165213703</v>
      </c>
      <c r="E30" s="32">
        <v>363914.58824273502</v>
      </c>
      <c r="F30" s="32">
        <v>24455.913409401699</v>
      </c>
      <c r="G30" s="32">
        <v>363914.58824273502</v>
      </c>
      <c r="H30" s="32">
        <v>6.2970573988924805E-2</v>
      </c>
    </row>
    <row r="31" spans="1:8" ht="14.25" x14ac:dyDescent="0.2">
      <c r="A31" s="32">
        <v>29</v>
      </c>
      <c r="B31" s="33">
        <v>99</v>
      </c>
      <c r="C31" s="32">
        <v>36</v>
      </c>
      <c r="D31" s="32">
        <v>18157.119733756899</v>
      </c>
      <c r="E31" s="32">
        <v>15894.9151047576</v>
      </c>
      <c r="F31" s="32">
        <v>2262.20462899932</v>
      </c>
      <c r="G31" s="32">
        <v>15894.9151047576</v>
      </c>
      <c r="H31" s="32">
        <v>0.124590500154798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2014-05-18T01:50:01Z</dcterms:modified>
</cp:coreProperties>
</file>