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<sst xmlns="http://schemas.openxmlformats.org/spreadsheetml/2006/main" count="112" uniqueCount="70">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</sst>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14277047.4987</v>
      </c>
      <c r="F3" s="25">
        <f>RA!I7</f>
        <v>1809054.5057000001</v>
      </c>
      <c r="G3" s="16">
        <f>E3-F3</f>
        <v>12467992.993000001</v>
      </c>
      <c r="H3" s="27">
        <f>RA!J7</f>
        <v>12.6710687616941</v>
      </c>
      <c r="I3" s="20">
        <f>SUM(I4:I38)</f>
        <v>14277052.321902702</v>
      </c>
      <c r="J3" s="21">
        <f>SUM(J4:J38)</f>
        <v>12467992.865451293</v>
      </c>
      <c r="K3" s="22">
        <f>E3-I3</f>
        <v>-4.8232027012854815</v>
      </c>
      <c r="L3" s="22">
        <f>G3-J3</f>
        <v>0.12754870764911175</v>
      </c>
    </row>
    <row r="4" spans="1:13" x14ac:dyDescent="0.15">
      <c r="A4" s="40">
        <f>RA!A8</f>
        <v>42018</v>
      </c>
      <c r="B4" s="12">
        <v>12</v>
      </c>
      <c r="C4" s="37" t="s">
        <v>6</v>
      </c>
      <c r="D4" s="37"/>
      <c r="E4" s="15">
        <f>VLOOKUP(C4,RA!B8:D38,3,0)</f>
        <v>648443.17110000004</v>
      </c>
      <c r="F4" s="25">
        <f>VLOOKUP(C4,RA!B8:I41,8,0)</f>
        <v>161402.11379999999</v>
      </c>
      <c r="G4" s="16">
        <f t="shared" ref="G4:G38" si="0">E4-F4</f>
        <v>487041.05730000004</v>
      </c>
      <c r="H4" s="27">
        <f>RA!J8</f>
        <v>24.890710704255302</v>
      </c>
      <c r="I4" s="20">
        <f>VLOOKUP(B4,RMS!B:D,3,FALSE)</f>
        <v>648443.98644700903</v>
      </c>
      <c r="J4" s="21">
        <f>VLOOKUP(B4,RMS!B:E,4,FALSE)</f>
        <v>487041.069918803</v>
      </c>
      <c r="K4" s="22">
        <f t="shared" ref="K4:K38" si="1">E4-I4</f>
        <v>-0.81534700898919255</v>
      </c>
      <c r="L4" s="22">
        <f t="shared" ref="L4:L38" si="2">G4-J4</f>
        <v>-1.2618802953511477E-2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70382.603400000007</v>
      </c>
      <c r="F5" s="25">
        <f>VLOOKUP(C5,RA!B9:I42,8,0)</f>
        <v>16782.221600000001</v>
      </c>
      <c r="G5" s="16">
        <f t="shared" si="0"/>
        <v>53600.381800000003</v>
      </c>
      <c r="H5" s="27">
        <f>RA!J9</f>
        <v>23.8442751323404</v>
      </c>
      <c r="I5" s="20">
        <f>VLOOKUP(B5,RMS!B:D,3,FALSE)</f>
        <v>70382.634383548895</v>
      </c>
      <c r="J5" s="21">
        <f>VLOOKUP(B5,RMS!B:E,4,FALSE)</f>
        <v>53600.378970024998</v>
      </c>
      <c r="K5" s="22">
        <f t="shared" si="1"/>
        <v>-3.0983548887888901E-2</v>
      </c>
      <c r="L5" s="22">
        <f t="shared" si="2"/>
        <v>2.8299750047153793E-3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92106.059099999999</v>
      </c>
      <c r="F6" s="25">
        <f>VLOOKUP(C6,RA!B10:I43,8,0)</f>
        <v>24180.186000000002</v>
      </c>
      <c r="G6" s="16">
        <f t="shared" si="0"/>
        <v>67925.873099999997</v>
      </c>
      <c r="H6" s="27">
        <f>RA!J10</f>
        <v>26.252546505922499</v>
      </c>
      <c r="I6" s="20">
        <f>VLOOKUP(B6,RMS!B:D,3,FALSE)</f>
        <v>92107.801023931606</v>
      </c>
      <c r="J6" s="21">
        <f>VLOOKUP(B6,RMS!B:E,4,FALSE)</f>
        <v>67925.873511111102</v>
      </c>
      <c r="K6" s="22">
        <f t="shared" si="1"/>
        <v>-1.7419239316077437</v>
      </c>
      <c r="L6" s="22">
        <f t="shared" si="2"/>
        <v>-4.1111110476776958E-4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57285.768300000003</v>
      </c>
      <c r="F7" s="25">
        <f>VLOOKUP(C7,RA!B11:I44,8,0)</f>
        <v>13477.9238</v>
      </c>
      <c r="G7" s="16">
        <f t="shared" si="0"/>
        <v>43807.844500000007</v>
      </c>
      <c r="H7" s="27">
        <f>RA!J11</f>
        <v>23.5275255966149</v>
      </c>
      <c r="I7" s="20">
        <f>VLOOKUP(B7,RMS!B:D,3,FALSE)</f>
        <v>57285.808681196599</v>
      </c>
      <c r="J7" s="21">
        <f>VLOOKUP(B7,RMS!B:E,4,FALSE)</f>
        <v>43807.845028205098</v>
      </c>
      <c r="K7" s="22">
        <f t="shared" si="1"/>
        <v>-4.0381196595262736E-2</v>
      </c>
      <c r="L7" s="22">
        <f t="shared" si="2"/>
        <v>-5.2820509154116735E-4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195618.3229</v>
      </c>
      <c r="F8" s="25">
        <f>VLOOKUP(C8,RA!B12:I45,8,0)</f>
        <v>23430.5514</v>
      </c>
      <c r="G8" s="16">
        <f t="shared" si="0"/>
        <v>172187.7715</v>
      </c>
      <c r="H8" s="27">
        <f>RA!J12</f>
        <v>11.9776874950399</v>
      </c>
      <c r="I8" s="20">
        <f>VLOOKUP(B8,RMS!B:D,3,FALSE)</f>
        <v>195618.34010854701</v>
      </c>
      <c r="J8" s="21">
        <f>VLOOKUP(B8,RMS!B:E,4,FALSE)</f>
        <v>172187.772291453</v>
      </c>
      <c r="K8" s="22">
        <f t="shared" si="1"/>
        <v>-1.720854701125063E-2</v>
      </c>
      <c r="L8" s="22">
        <f t="shared" si="2"/>
        <v>-7.9145299969241023E-4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284149.8077</v>
      </c>
      <c r="F9" s="25">
        <f>VLOOKUP(C9,RA!B13:I46,8,0)</f>
        <v>54743.074800000002</v>
      </c>
      <c r="G9" s="16">
        <f t="shared" si="0"/>
        <v>229406.7329</v>
      </c>
      <c r="H9" s="27">
        <f>RA!J13</f>
        <v>19.265568132214501</v>
      </c>
      <c r="I9" s="20">
        <f>VLOOKUP(B9,RMS!B:D,3,FALSE)</f>
        <v>284150.02693931601</v>
      </c>
      <c r="J9" s="21">
        <f>VLOOKUP(B9,RMS!B:E,4,FALSE)</f>
        <v>229406.73275641</v>
      </c>
      <c r="K9" s="22">
        <f t="shared" si="1"/>
        <v>-0.21923931600758806</v>
      </c>
      <c r="L9" s="22">
        <f t="shared" si="2"/>
        <v>1.4359000488184392E-4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140116.4932</v>
      </c>
      <c r="F10" s="25">
        <f>VLOOKUP(C10,RA!B14:I47,8,0)</f>
        <v>25563.620999999999</v>
      </c>
      <c r="G10" s="16">
        <f t="shared" si="0"/>
        <v>114552.8722</v>
      </c>
      <c r="H10" s="27">
        <f>RA!J14</f>
        <v>18.244548101493599</v>
      </c>
      <c r="I10" s="20">
        <f>VLOOKUP(B10,RMS!B:D,3,FALSE)</f>
        <v>140116.48898034199</v>
      </c>
      <c r="J10" s="21">
        <f>VLOOKUP(B10,RMS!B:E,4,FALSE)</f>
        <v>114552.872789744</v>
      </c>
      <c r="K10" s="22">
        <f t="shared" si="1"/>
        <v>4.2196580034215003E-3</v>
      </c>
      <c r="L10" s="22">
        <f t="shared" si="2"/>
        <v>-5.8974399871658534E-4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82570.4133</v>
      </c>
      <c r="F11" s="25">
        <f>VLOOKUP(C11,RA!B15:I48,8,0)</f>
        <v>8062.6985999999997</v>
      </c>
      <c r="G11" s="16">
        <f t="shared" si="0"/>
        <v>74507.714699999997</v>
      </c>
      <c r="H11" s="27">
        <f>RA!J15</f>
        <v>9.7646339381953897</v>
      </c>
      <c r="I11" s="20">
        <f>VLOOKUP(B11,RMS!B:D,3,FALSE)</f>
        <v>82570.508987179506</v>
      </c>
      <c r="J11" s="21">
        <f>VLOOKUP(B11,RMS!B:E,4,FALSE)</f>
        <v>74507.714829914505</v>
      </c>
      <c r="K11" s="22">
        <f t="shared" si="1"/>
        <v>-9.5687179506057873E-2</v>
      </c>
      <c r="L11" s="22">
        <f t="shared" si="2"/>
        <v>-1.2991450785193592E-4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584988.31469999999</v>
      </c>
      <c r="F12" s="25">
        <f>VLOOKUP(C12,RA!B16:I49,8,0)</f>
        <v>4202.0978999999998</v>
      </c>
      <c r="G12" s="16">
        <f t="shared" si="0"/>
        <v>580786.21679999994</v>
      </c>
      <c r="H12" s="27">
        <f>RA!J16</f>
        <v>0.71832168171683297</v>
      </c>
      <c r="I12" s="20">
        <f>VLOOKUP(B12,RMS!B:D,3,FALSE)</f>
        <v>584988.15240256395</v>
      </c>
      <c r="J12" s="21">
        <f>VLOOKUP(B12,RMS!B:E,4,FALSE)</f>
        <v>580786.217366667</v>
      </c>
      <c r="K12" s="22">
        <f t="shared" si="1"/>
        <v>0.16229743603616953</v>
      </c>
      <c r="L12" s="22">
        <f t="shared" si="2"/>
        <v>-5.6666706223040819E-4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484135.17709999997</v>
      </c>
      <c r="F13" s="25">
        <f>VLOOKUP(C13,RA!B17:I50,8,0)</f>
        <v>55382.361199999999</v>
      </c>
      <c r="G13" s="16">
        <f t="shared" si="0"/>
        <v>428752.81589999999</v>
      </c>
      <c r="H13" s="27">
        <f>RA!J17</f>
        <v>11.4394416724155</v>
      </c>
      <c r="I13" s="20">
        <f>VLOOKUP(B13,RMS!B:D,3,FALSE)</f>
        <v>484135.24368376099</v>
      </c>
      <c r="J13" s="21">
        <f>VLOOKUP(B13,RMS!B:E,4,FALSE)</f>
        <v>428752.817010256</v>
      </c>
      <c r="K13" s="22">
        <f t="shared" si="1"/>
        <v>-6.6583761014044285E-2</v>
      </c>
      <c r="L13" s="22">
        <f t="shared" si="2"/>
        <v>-1.1102560092695057E-3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1468945.9620999999</v>
      </c>
      <c r="F14" s="25">
        <f>VLOOKUP(C14,RA!B18:I51,8,0)</f>
        <v>227708.57380000001</v>
      </c>
      <c r="G14" s="16">
        <f t="shared" si="0"/>
        <v>1241237.3882999998</v>
      </c>
      <c r="H14" s="27">
        <f>RA!J18</f>
        <v>15.501494246559499</v>
      </c>
      <c r="I14" s="20">
        <f>VLOOKUP(B14,RMS!B:D,3,FALSE)</f>
        <v>1468945.94336325</v>
      </c>
      <c r="J14" s="21">
        <f>VLOOKUP(B14,RMS!B:E,4,FALSE)</f>
        <v>1241237.38344957</v>
      </c>
      <c r="K14" s="22">
        <f t="shared" si="1"/>
        <v>1.8736749887466431E-2</v>
      </c>
      <c r="L14" s="22">
        <f t="shared" si="2"/>
        <v>4.8504297155886889E-3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632525.9828</v>
      </c>
      <c r="F15" s="25">
        <f>VLOOKUP(C15,RA!B19:I52,8,0)</f>
        <v>49132.2215</v>
      </c>
      <c r="G15" s="16">
        <f t="shared" si="0"/>
        <v>583393.76130000001</v>
      </c>
      <c r="H15" s="27">
        <f>RA!J19</f>
        <v>7.7676210679135398</v>
      </c>
      <c r="I15" s="20">
        <f>VLOOKUP(B15,RMS!B:D,3,FALSE)</f>
        <v>632526.02622820495</v>
      </c>
      <c r="J15" s="21">
        <f>VLOOKUP(B15,RMS!B:E,4,FALSE)</f>
        <v>583393.761434188</v>
      </c>
      <c r="K15" s="22">
        <f t="shared" si="1"/>
        <v>-4.3428204953670502E-2</v>
      </c>
      <c r="L15" s="22">
        <f t="shared" si="2"/>
        <v>-1.3418798334896564E-4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866100.63580000005</v>
      </c>
      <c r="F16" s="25">
        <f>VLOOKUP(C16,RA!B20:I53,8,0)</f>
        <v>77736.404299999995</v>
      </c>
      <c r="G16" s="16">
        <f t="shared" si="0"/>
        <v>788364.23149999999</v>
      </c>
      <c r="H16" s="27">
        <f>RA!J20</f>
        <v>8.9754470885703004</v>
      </c>
      <c r="I16" s="20">
        <f>VLOOKUP(B16,RMS!B:D,3,FALSE)</f>
        <v>866100.73710000003</v>
      </c>
      <c r="J16" s="21">
        <f>VLOOKUP(B16,RMS!B:E,4,FALSE)</f>
        <v>788364.23149999999</v>
      </c>
      <c r="K16" s="22">
        <f t="shared" si="1"/>
        <v>-0.10129999998025596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328059.79670000001</v>
      </c>
      <c r="F17" s="25">
        <f>VLOOKUP(C17,RA!B21:I54,8,0)</f>
        <v>42545.337099999997</v>
      </c>
      <c r="G17" s="16">
        <f t="shared" si="0"/>
        <v>285514.4596</v>
      </c>
      <c r="H17" s="27">
        <f>RA!J21</f>
        <v>12.9687750611229</v>
      </c>
      <c r="I17" s="20">
        <f>VLOOKUP(B17,RMS!B:D,3,FALSE)</f>
        <v>328059.42131408397</v>
      </c>
      <c r="J17" s="21">
        <f>VLOOKUP(B17,RMS!B:E,4,FALSE)</f>
        <v>285514.45936056302</v>
      </c>
      <c r="K17" s="22">
        <f t="shared" si="1"/>
        <v>0.3753859160351567</v>
      </c>
      <c r="L17" s="22">
        <f t="shared" si="2"/>
        <v>2.3943698033690453E-4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952182.19010000001</v>
      </c>
      <c r="F18" s="25">
        <f>VLOOKUP(C18,RA!B22:I55,8,0)</f>
        <v>125639.4037</v>
      </c>
      <c r="G18" s="16">
        <f t="shared" si="0"/>
        <v>826542.78639999998</v>
      </c>
      <c r="H18" s="27">
        <f>RA!J22</f>
        <v>13.1948911674986</v>
      </c>
      <c r="I18" s="20">
        <f>VLOOKUP(B18,RMS!B:D,3,FALSE)</f>
        <v>952183.2966</v>
      </c>
      <c r="J18" s="21">
        <f>VLOOKUP(B18,RMS!B:E,4,FALSE)</f>
        <v>826542.78300000005</v>
      </c>
      <c r="K18" s="22">
        <f t="shared" si="1"/>
        <v>-1.1064999999944121</v>
      </c>
      <c r="L18" s="22">
        <f t="shared" si="2"/>
        <v>3.3999999286606908E-3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2161080.2719999999</v>
      </c>
      <c r="F19" s="25">
        <f>VLOOKUP(C19,RA!B23:I56,8,0)</f>
        <v>244810.3106</v>
      </c>
      <c r="G19" s="16">
        <f t="shared" si="0"/>
        <v>1916269.9613999999</v>
      </c>
      <c r="H19" s="27">
        <f>RA!J23</f>
        <v>11.328145176830301</v>
      </c>
      <c r="I19" s="20">
        <f>VLOOKUP(B19,RMS!B:D,3,FALSE)</f>
        <v>2161081.5917076902</v>
      </c>
      <c r="J19" s="21">
        <f>VLOOKUP(B19,RMS!B:E,4,FALSE)</f>
        <v>1916269.9898931601</v>
      </c>
      <c r="K19" s="22">
        <f t="shared" si="1"/>
        <v>-1.3197076902724802</v>
      </c>
      <c r="L19" s="22">
        <f t="shared" si="2"/>
        <v>-2.8493160149082541E-2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241409.79500000001</v>
      </c>
      <c r="F20" s="25">
        <f>VLOOKUP(C20,RA!B24:I57,8,0)</f>
        <v>39066.912100000001</v>
      </c>
      <c r="G20" s="16">
        <f t="shared" si="0"/>
        <v>202342.88290000003</v>
      </c>
      <c r="H20" s="27">
        <f>RA!J24</f>
        <v>16.182819798177601</v>
      </c>
      <c r="I20" s="20">
        <f>VLOOKUP(B20,RMS!B:D,3,FALSE)</f>
        <v>241409.7738421</v>
      </c>
      <c r="J20" s="21">
        <f>VLOOKUP(B20,RMS!B:E,4,FALSE)</f>
        <v>202342.885703376</v>
      </c>
      <c r="K20" s="22">
        <f t="shared" si="1"/>
        <v>2.1157900016987696E-2</v>
      </c>
      <c r="L20" s="22">
        <f t="shared" si="2"/>
        <v>-2.8033759735990316E-3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262827.09340000001</v>
      </c>
      <c r="F21" s="25">
        <f>VLOOKUP(C21,RA!B25:I58,8,0)</f>
        <v>25684.9607</v>
      </c>
      <c r="G21" s="16">
        <f t="shared" si="0"/>
        <v>237142.13270000002</v>
      </c>
      <c r="H21" s="27">
        <f>RA!J25</f>
        <v>9.7725696265680302</v>
      </c>
      <c r="I21" s="20">
        <f>VLOOKUP(B21,RMS!B:D,3,FALSE)</f>
        <v>262827.09537559899</v>
      </c>
      <c r="J21" s="21">
        <f>VLOOKUP(B21,RMS!B:E,4,FALSE)</f>
        <v>237142.12444253301</v>
      </c>
      <c r="K21" s="22">
        <f t="shared" si="1"/>
        <v>-1.9755989778786898E-3</v>
      </c>
      <c r="L21" s="22">
        <f t="shared" si="2"/>
        <v>8.2574670086614788E-3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668617.50600000005</v>
      </c>
      <c r="F22" s="25">
        <f>VLOOKUP(C22,RA!B26:I59,8,0)</f>
        <v>130908.6961</v>
      </c>
      <c r="G22" s="16">
        <f t="shared" si="0"/>
        <v>537708.80989999999</v>
      </c>
      <c r="H22" s="27">
        <f>RA!J26</f>
        <v>19.579011157389601</v>
      </c>
      <c r="I22" s="20">
        <f>VLOOKUP(B22,RMS!B:D,3,FALSE)</f>
        <v>668617.43143243296</v>
      </c>
      <c r="J22" s="21">
        <f>VLOOKUP(B22,RMS!B:E,4,FALSE)</f>
        <v>537708.61417715403</v>
      </c>
      <c r="K22" s="22">
        <f t="shared" si="1"/>
        <v>7.4567567091435194E-2</v>
      </c>
      <c r="L22" s="22">
        <f t="shared" si="2"/>
        <v>0.19572284596506506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265687.67219999997</v>
      </c>
      <c r="F23" s="25">
        <f>VLOOKUP(C23,RA!B27:I60,8,0)</f>
        <v>69117.906600000002</v>
      </c>
      <c r="G23" s="16">
        <f t="shared" si="0"/>
        <v>196569.76559999998</v>
      </c>
      <c r="H23" s="27">
        <f>RA!J27</f>
        <v>26.014720979590901</v>
      </c>
      <c r="I23" s="20">
        <f>VLOOKUP(B23,RMS!B:D,3,FALSE)</f>
        <v>265687.60854679701</v>
      </c>
      <c r="J23" s="21">
        <f>VLOOKUP(B23,RMS!B:E,4,FALSE)</f>
        <v>196569.78401897999</v>
      </c>
      <c r="K23" s="22">
        <f t="shared" si="1"/>
        <v>6.3653202960267663E-2</v>
      </c>
      <c r="L23" s="22">
        <f t="shared" si="2"/>
        <v>-1.8418980005662888E-2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870722.52220000001</v>
      </c>
      <c r="F24" s="25">
        <f>VLOOKUP(C24,RA!B28:I61,8,0)</f>
        <v>43992.258699999998</v>
      </c>
      <c r="G24" s="16">
        <f t="shared" si="0"/>
        <v>826730.2635</v>
      </c>
      <c r="H24" s="27">
        <f>RA!J28</f>
        <v>5.0523855279231196</v>
      </c>
      <c r="I24" s="20">
        <f>VLOOKUP(B24,RMS!B:D,3,FALSE)</f>
        <v>870722.51823008806</v>
      </c>
      <c r="J24" s="21">
        <f>VLOOKUP(B24,RMS!B:E,4,FALSE)</f>
        <v>826730.28540000005</v>
      </c>
      <c r="K24" s="22">
        <f t="shared" si="1"/>
        <v>3.969911951571703E-3</v>
      </c>
      <c r="L24" s="22">
        <f t="shared" si="2"/>
        <v>-2.1900000050663948E-2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608638.19759999996</v>
      </c>
      <c r="F25" s="25">
        <f>VLOOKUP(C25,RA!B29:I62,8,0)</f>
        <v>98734.837</v>
      </c>
      <c r="G25" s="16">
        <f t="shared" si="0"/>
        <v>509903.36059999996</v>
      </c>
      <c r="H25" s="27">
        <f>RA!J29</f>
        <v>16.222254434462702</v>
      </c>
      <c r="I25" s="20">
        <f>VLOOKUP(B25,RMS!B:D,3,FALSE)</f>
        <v>608638.19557699095</v>
      </c>
      <c r="J25" s="21">
        <f>VLOOKUP(B25,RMS!B:E,4,FALSE)</f>
        <v>509903.369925173</v>
      </c>
      <c r="K25" s="22">
        <f t="shared" si="1"/>
        <v>2.0230090012773871E-3</v>
      </c>
      <c r="L25" s="22">
        <f t="shared" si="2"/>
        <v>-9.3251730431802571E-3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889016.28119999997</v>
      </c>
      <c r="F26" s="25">
        <f>VLOOKUP(C26,RA!B30:I63,8,0)</f>
        <v>115694.71829999999</v>
      </c>
      <c r="G26" s="16">
        <f t="shared" si="0"/>
        <v>773321.56290000002</v>
      </c>
      <c r="H26" s="27">
        <f>RA!J30</f>
        <v>13.013790719764399</v>
      </c>
      <c r="I26" s="20">
        <f>VLOOKUP(B26,RMS!B:D,3,FALSE)</f>
        <v>889016.29410884995</v>
      </c>
      <c r="J26" s="21">
        <f>VLOOKUP(B26,RMS!B:E,4,FALSE)</f>
        <v>773321.56485390896</v>
      </c>
      <c r="K26" s="22">
        <f t="shared" si="1"/>
        <v>-1.2908849981613457E-2</v>
      </c>
      <c r="L26" s="22">
        <f t="shared" si="2"/>
        <v>-1.9539089407771826E-3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514476.46100000001</v>
      </c>
      <c r="F27" s="25">
        <f>VLOOKUP(C27,RA!B31:I64,8,0)</f>
        <v>36547.538999999997</v>
      </c>
      <c r="G27" s="16">
        <f t="shared" si="0"/>
        <v>477928.92200000002</v>
      </c>
      <c r="H27" s="27">
        <f>RA!J31</f>
        <v>7.10383113135277</v>
      </c>
      <c r="I27" s="20">
        <f>VLOOKUP(B27,RMS!B:D,3,FALSE)</f>
        <v>514476.45710619498</v>
      </c>
      <c r="J27" s="21">
        <f>VLOOKUP(B27,RMS!B:E,4,FALSE)</f>
        <v>477928.92602831899</v>
      </c>
      <c r="K27" s="22">
        <f t="shared" si="1"/>
        <v>3.8938050274737179E-3</v>
      </c>
      <c r="L27" s="22">
        <f t="shared" si="2"/>
        <v>-4.028318973723799E-3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113873.26179999999</v>
      </c>
      <c r="F28" s="25">
        <f>VLOOKUP(C28,RA!B32:I65,8,0)</f>
        <v>33154.682200000003</v>
      </c>
      <c r="G28" s="16">
        <f t="shared" si="0"/>
        <v>80718.579599999997</v>
      </c>
      <c r="H28" s="27">
        <f>RA!J32</f>
        <v>29.1154233012407</v>
      </c>
      <c r="I28" s="20">
        <f>VLOOKUP(B28,RMS!B:D,3,FALSE)</f>
        <v>113873.210951872</v>
      </c>
      <c r="J28" s="21">
        <f>VLOOKUP(B28,RMS!B:E,4,FALSE)</f>
        <v>80718.575441527704</v>
      </c>
      <c r="K28" s="22">
        <f t="shared" si="1"/>
        <v>5.0848127997596748E-2</v>
      </c>
      <c r="L28" s="22">
        <f t="shared" si="2"/>
        <v>4.1584722930565476E-3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168431.8175</v>
      </c>
      <c r="F30" s="25">
        <f>VLOOKUP(C30,RA!B34:I68,8,0)</f>
        <v>22117.698100000001</v>
      </c>
      <c r="G30" s="16">
        <f t="shared" si="0"/>
        <v>146314.1194</v>
      </c>
      <c r="H30" s="27">
        <f>RA!J34</f>
        <v>13.1315439257788</v>
      </c>
      <c r="I30" s="20">
        <f>VLOOKUP(B30,RMS!B:D,3,FALSE)</f>
        <v>168431.8173</v>
      </c>
      <c r="J30" s="21">
        <f>VLOOKUP(B30,RMS!B:E,4,FALSE)</f>
        <v>146314.1067</v>
      </c>
      <c r="K30" s="22">
        <f t="shared" si="1"/>
        <v>2.0000000949949026E-4</v>
      </c>
      <c r="L30" s="22">
        <f t="shared" si="2"/>
        <v>1.2699999992037192E-2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169162.82010000001</v>
      </c>
      <c r="F34" s="25">
        <f>VLOOKUP(C34,RA!B8:I72,8,0)</f>
        <v>8286.0609000000004</v>
      </c>
      <c r="G34" s="16">
        <f t="shared" si="0"/>
        <v>160876.7592</v>
      </c>
      <c r="H34" s="27">
        <f>RA!J38</f>
        <v>4.8982754573976299</v>
      </c>
      <c r="I34" s="20">
        <f>VLOOKUP(B34,RMS!B:D,3,FALSE)</f>
        <v>169162.820512821</v>
      </c>
      <c r="J34" s="21">
        <f>VLOOKUP(B34,RMS!B:E,4,FALSE)</f>
        <v>160876.758547009</v>
      </c>
      <c r="K34" s="22">
        <f t="shared" si="1"/>
        <v>-4.1282098391093314E-4</v>
      </c>
      <c r="L34" s="22">
        <f t="shared" si="2"/>
        <v>6.5299100242555141E-4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449784.37319999997</v>
      </c>
      <c r="F35" s="25">
        <f>VLOOKUP(C35,RA!B8:I73,8,0)</f>
        <v>30228.031599999998</v>
      </c>
      <c r="G35" s="16">
        <f t="shared" si="0"/>
        <v>419556.34159999999</v>
      </c>
      <c r="H35" s="27">
        <f>RA!J39</f>
        <v>6.72056065108311</v>
      </c>
      <c r="I35" s="20">
        <f>VLOOKUP(B35,RMS!B:D,3,FALSE)</f>
        <v>449784.36356495699</v>
      </c>
      <c r="J35" s="21">
        <f>VLOOKUP(B35,RMS!B:E,4,FALSE)</f>
        <v>419556.34311111103</v>
      </c>
      <c r="K35" s="22">
        <f t="shared" si="1"/>
        <v>9.6350429812446237E-3</v>
      </c>
      <c r="L35" s="22">
        <f t="shared" si="2"/>
        <v>-1.5111110405996442E-3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5708.7272000000003</v>
      </c>
      <c r="F38" s="25">
        <f>VLOOKUP(C38,RA!B8:I76,8,0)</f>
        <v>721.10329999999999</v>
      </c>
      <c r="G38" s="16">
        <f t="shared" si="0"/>
        <v>4987.6239000000005</v>
      </c>
      <c r="H38" s="27" t="e">
        <f>RA!#REF!</f>
        <v>#REF!</v>
      </c>
      <c r="I38" s="20">
        <f>VLOOKUP(B38,RMS!B:D,3,FALSE)</f>
        <v>5708.7274033734202</v>
      </c>
      <c r="J38" s="21">
        <f>VLOOKUP(B38,RMS!B:E,4,FALSE)</f>
        <v>4987.6239921337301</v>
      </c>
      <c r="K38" s="22">
        <f t="shared" si="1"/>
        <v>-2.0337341993581504E-4</v>
      </c>
      <c r="L38" s="22">
        <f t="shared" si="2"/>
        <v>-9.2133729594934266E-5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14277047.4987</v>
      </c>
      <c r="E7" s="64">
        <v>18880248</v>
      </c>
      <c r="F7" s="65">
        <v>75.6189616720077</v>
      </c>
      <c r="G7" s="64">
        <v>19514171.127799999</v>
      </c>
      <c r="H7" s="65">
        <v>-26.8375407533409</v>
      </c>
      <c r="I7" s="64">
        <v>1809054.5057000001</v>
      </c>
      <c r="J7" s="65">
        <v>12.6710687616941</v>
      </c>
      <c r="K7" s="64">
        <v>2090184.0334999999</v>
      </c>
      <c r="L7" s="65">
        <v>10.7111084545237</v>
      </c>
      <c r="M7" s="65">
        <v>-0.134499892494753</v>
      </c>
      <c r="N7" s="64">
        <v>336922405.0995</v>
      </c>
      <c r="O7" s="64">
        <v>336922405.0995</v>
      </c>
      <c r="P7" s="64">
        <v>808178</v>
      </c>
      <c r="Q7" s="64">
        <v>818385</v>
      </c>
      <c r="R7" s="65">
        <v>-1.2472124977852801</v>
      </c>
      <c r="S7" s="64">
        <v>17.6657215349836</v>
      </c>
      <c r="T7" s="64">
        <v>17.527148767389399</v>
      </c>
      <c r="U7" s="66">
        <v>0.78441612090273605</v>
      </c>
      <c r="V7" s="54"/>
      <c r="W7" s="54"/>
    </row>
    <row r="8" spans="1:23" ht="14.25" thickBot="1" x14ac:dyDescent="0.2">
      <c r="A8" s="51">
        <v>42018</v>
      </c>
      <c r="B8" s="41" t="s">
        <v>6</v>
      </c>
      <c r="C8" s="42"/>
      <c r="D8" s="67">
        <v>648443.17110000004</v>
      </c>
      <c r="E8" s="67">
        <v>813522</v>
      </c>
      <c r="F8" s="68">
        <v>79.708129724826094</v>
      </c>
      <c r="G8" s="67">
        <v>897479.43790000002</v>
      </c>
      <c r="H8" s="68">
        <v>-27.748409187258499</v>
      </c>
      <c r="I8" s="67">
        <v>161402.11379999999</v>
      </c>
      <c r="J8" s="68">
        <v>24.890710704255302</v>
      </c>
      <c r="K8" s="67">
        <v>93138.311400000006</v>
      </c>
      <c r="L8" s="68">
        <v>10.377765491534101</v>
      </c>
      <c r="M8" s="68">
        <v>0.73292935392427505</v>
      </c>
      <c r="N8" s="67">
        <v>12490275.612</v>
      </c>
      <c r="O8" s="67">
        <v>12490275.612</v>
      </c>
      <c r="P8" s="67">
        <v>23931</v>
      </c>
      <c r="Q8" s="67">
        <v>24608</v>
      </c>
      <c r="R8" s="68">
        <v>-2.7511378413524001</v>
      </c>
      <c r="S8" s="67">
        <v>27.0963675191175</v>
      </c>
      <c r="T8" s="67">
        <v>26.6055296204486</v>
      </c>
      <c r="U8" s="69">
        <v>1.8114527651078001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70382.603400000007</v>
      </c>
      <c r="E9" s="67">
        <v>141924</v>
      </c>
      <c r="F9" s="68">
        <v>49.591755728418001</v>
      </c>
      <c r="G9" s="67">
        <v>102851.7936</v>
      </c>
      <c r="H9" s="68">
        <v>-31.568910043781699</v>
      </c>
      <c r="I9" s="67">
        <v>16782.221600000001</v>
      </c>
      <c r="J9" s="68">
        <v>23.8442751323404</v>
      </c>
      <c r="K9" s="67">
        <v>22854.3004</v>
      </c>
      <c r="L9" s="68">
        <v>22.220614342305499</v>
      </c>
      <c r="M9" s="68">
        <v>-0.265686487607383</v>
      </c>
      <c r="N9" s="67">
        <v>1768907.173</v>
      </c>
      <c r="O9" s="67">
        <v>1768907.173</v>
      </c>
      <c r="P9" s="67">
        <v>4169</v>
      </c>
      <c r="Q9" s="67">
        <v>4139</v>
      </c>
      <c r="R9" s="68">
        <v>0.72481275670450696</v>
      </c>
      <c r="S9" s="67">
        <v>16.8823706884145</v>
      </c>
      <c r="T9" s="67">
        <v>16.8263932109205</v>
      </c>
      <c r="U9" s="69">
        <v>0.33157355994080501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92106.059099999999</v>
      </c>
      <c r="E10" s="67">
        <v>209853</v>
      </c>
      <c r="F10" s="68">
        <v>43.890751669025498</v>
      </c>
      <c r="G10" s="67">
        <v>161787.0968</v>
      </c>
      <c r="H10" s="68">
        <v>-43.069589032887599</v>
      </c>
      <c r="I10" s="67">
        <v>24180.186000000002</v>
      </c>
      <c r="J10" s="68">
        <v>26.252546505922499</v>
      </c>
      <c r="K10" s="67">
        <v>40892.5311</v>
      </c>
      <c r="L10" s="68">
        <v>25.2755206742791</v>
      </c>
      <c r="M10" s="68">
        <v>-0.40868942690612797</v>
      </c>
      <c r="N10" s="67">
        <v>2570188.4418000001</v>
      </c>
      <c r="O10" s="67">
        <v>2570188.4418000001</v>
      </c>
      <c r="P10" s="67">
        <v>73338</v>
      </c>
      <c r="Q10" s="67">
        <v>74524</v>
      </c>
      <c r="R10" s="68">
        <v>-1.5914336321185101</v>
      </c>
      <c r="S10" s="67">
        <v>1.25591179334042</v>
      </c>
      <c r="T10" s="67">
        <v>1.3384310866298099</v>
      </c>
      <c r="U10" s="69">
        <v>-6.5704688599113501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57285.768300000003</v>
      </c>
      <c r="E11" s="67">
        <v>69400</v>
      </c>
      <c r="F11" s="68">
        <v>82.544334726224804</v>
      </c>
      <c r="G11" s="67">
        <v>89070.765299999999</v>
      </c>
      <c r="H11" s="68">
        <v>-35.685105986172601</v>
      </c>
      <c r="I11" s="67">
        <v>13477.9238</v>
      </c>
      <c r="J11" s="68">
        <v>23.5275255966149</v>
      </c>
      <c r="K11" s="67">
        <v>11262.7063</v>
      </c>
      <c r="L11" s="68">
        <v>12.6446722020025</v>
      </c>
      <c r="M11" s="68">
        <v>0.19668607535295499</v>
      </c>
      <c r="N11" s="67">
        <v>1078829.4268</v>
      </c>
      <c r="O11" s="67">
        <v>1078829.4268</v>
      </c>
      <c r="P11" s="67">
        <v>2760</v>
      </c>
      <c r="Q11" s="67">
        <v>2906</v>
      </c>
      <c r="R11" s="68">
        <v>-5.0240880935994499</v>
      </c>
      <c r="S11" s="67">
        <v>20.7557131521739</v>
      </c>
      <c r="T11" s="67">
        <v>21.0555651066758</v>
      </c>
      <c r="U11" s="69">
        <v>-1.4446718949309001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195618.3229</v>
      </c>
      <c r="E12" s="67">
        <v>316219</v>
      </c>
      <c r="F12" s="68">
        <v>61.861660083676199</v>
      </c>
      <c r="G12" s="67">
        <v>341376.73790000001</v>
      </c>
      <c r="H12" s="68">
        <v>-42.697231187058001</v>
      </c>
      <c r="I12" s="67">
        <v>23430.5514</v>
      </c>
      <c r="J12" s="68">
        <v>11.9776874950399</v>
      </c>
      <c r="K12" s="67">
        <v>-8626.8848999999991</v>
      </c>
      <c r="L12" s="68">
        <v>-2.52708633665809</v>
      </c>
      <c r="M12" s="68">
        <v>-3.7159921190092602</v>
      </c>
      <c r="N12" s="67">
        <v>7016361.5143999998</v>
      </c>
      <c r="O12" s="67">
        <v>7016361.5143999998</v>
      </c>
      <c r="P12" s="67">
        <v>1776</v>
      </c>
      <c r="Q12" s="67">
        <v>1574</v>
      </c>
      <c r="R12" s="68">
        <v>12.833545108005101</v>
      </c>
      <c r="S12" s="67">
        <v>110.145452083333</v>
      </c>
      <c r="T12" s="67">
        <v>115.482815946633</v>
      </c>
      <c r="U12" s="69">
        <v>-4.8457414830539802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284149.8077</v>
      </c>
      <c r="E13" s="67">
        <v>408024</v>
      </c>
      <c r="F13" s="68">
        <v>69.640464212889398</v>
      </c>
      <c r="G13" s="67">
        <v>412768.01699999999</v>
      </c>
      <c r="H13" s="68">
        <v>-31.159926157747801</v>
      </c>
      <c r="I13" s="67">
        <v>54743.074800000002</v>
      </c>
      <c r="J13" s="68">
        <v>19.265568132214501</v>
      </c>
      <c r="K13" s="67">
        <v>74204.596099999995</v>
      </c>
      <c r="L13" s="68">
        <v>17.9773124476357</v>
      </c>
      <c r="M13" s="68">
        <v>-0.262268408196349</v>
      </c>
      <c r="N13" s="67">
        <v>5563503.3101000004</v>
      </c>
      <c r="O13" s="67">
        <v>5563503.3101000004</v>
      </c>
      <c r="P13" s="67">
        <v>8716</v>
      </c>
      <c r="Q13" s="67">
        <v>8902</v>
      </c>
      <c r="R13" s="68">
        <v>-2.0894181082902801</v>
      </c>
      <c r="S13" s="67">
        <v>32.600941681964201</v>
      </c>
      <c r="T13" s="67">
        <v>32.540400516737797</v>
      </c>
      <c r="U13" s="69">
        <v>0.18570373155780001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140116.4932</v>
      </c>
      <c r="E14" s="67">
        <v>233000</v>
      </c>
      <c r="F14" s="68">
        <v>60.135833991416298</v>
      </c>
      <c r="G14" s="67">
        <v>226263.86410000001</v>
      </c>
      <c r="H14" s="68">
        <v>-38.073852951581401</v>
      </c>
      <c r="I14" s="67">
        <v>25563.620999999999</v>
      </c>
      <c r="J14" s="68">
        <v>18.244548101493599</v>
      </c>
      <c r="K14" s="67">
        <v>39450.949999999997</v>
      </c>
      <c r="L14" s="68">
        <v>17.435815549655899</v>
      </c>
      <c r="M14" s="68">
        <v>-0.35201507188039799</v>
      </c>
      <c r="N14" s="67">
        <v>2922275.9059000001</v>
      </c>
      <c r="O14" s="67">
        <v>2922275.9059000001</v>
      </c>
      <c r="P14" s="67">
        <v>1891</v>
      </c>
      <c r="Q14" s="67">
        <v>2022</v>
      </c>
      <c r="R14" s="68">
        <v>-6.47873392680515</v>
      </c>
      <c r="S14" s="67">
        <v>74.096506187202607</v>
      </c>
      <c r="T14" s="67">
        <v>70.0367836795252</v>
      </c>
      <c r="U14" s="69">
        <v>5.4789661707133099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82570.4133</v>
      </c>
      <c r="E15" s="67">
        <v>128696</v>
      </c>
      <c r="F15" s="68">
        <v>64.159269363461206</v>
      </c>
      <c r="G15" s="67">
        <v>112787.5279</v>
      </c>
      <c r="H15" s="68">
        <v>-26.791184417829601</v>
      </c>
      <c r="I15" s="67">
        <v>8062.6985999999997</v>
      </c>
      <c r="J15" s="68">
        <v>9.7646339381953897</v>
      </c>
      <c r="K15" s="67">
        <v>22197.325400000002</v>
      </c>
      <c r="L15" s="68">
        <v>19.680656020478299</v>
      </c>
      <c r="M15" s="68">
        <v>-0.63677161753911105</v>
      </c>
      <c r="N15" s="67">
        <v>2411086.2094000001</v>
      </c>
      <c r="O15" s="67">
        <v>2411086.2094000001</v>
      </c>
      <c r="P15" s="67">
        <v>2886</v>
      </c>
      <c r="Q15" s="67">
        <v>3527</v>
      </c>
      <c r="R15" s="68">
        <v>-18.174085625177199</v>
      </c>
      <c r="S15" s="67">
        <v>28.610676819126802</v>
      </c>
      <c r="T15" s="67">
        <v>28.011925007088202</v>
      </c>
      <c r="U15" s="69">
        <v>2.0927565461798698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584988.31469999999</v>
      </c>
      <c r="E16" s="67">
        <v>943333</v>
      </c>
      <c r="F16" s="68">
        <v>62.012917463928403</v>
      </c>
      <c r="G16" s="67">
        <v>695280.59849999996</v>
      </c>
      <c r="H16" s="68">
        <v>-15.862988847660199</v>
      </c>
      <c r="I16" s="67">
        <v>4202.0978999999998</v>
      </c>
      <c r="J16" s="68">
        <v>0.71832168171683297</v>
      </c>
      <c r="K16" s="67">
        <v>18645.774300000001</v>
      </c>
      <c r="L16" s="68">
        <v>2.68176249132026</v>
      </c>
      <c r="M16" s="68">
        <v>-0.77463537676737804</v>
      </c>
      <c r="N16" s="67">
        <v>13301480.5086</v>
      </c>
      <c r="O16" s="67">
        <v>13301480.5086</v>
      </c>
      <c r="P16" s="67">
        <v>30070</v>
      </c>
      <c r="Q16" s="67">
        <v>29452</v>
      </c>
      <c r="R16" s="68">
        <v>2.0983294852641601</v>
      </c>
      <c r="S16" s="67">
        <v>19.454217316262099</v>
      </c>
      <c r="T16" s="67">
        <v>21.085358325410802</v>
      </c>
      <c r="U16" s="69">
        <v>-8.3845110940818302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484135.17709999997</v>
      </c>
      <c r="E17" s="67">
        <v>914091</v>
      </c>
      <c r="F17" s="68">
        <v>52.963564579456502</v>
      </c>
      <c r="G17" s="67">
        <v>834571.03410000005</v>
      </c>
      <c r="H17" s="68">
        <v>-41.989937666349697</v>
      </c>
      <c r="I17" s="67">
        <v>55382.361199999999</v>
      </c>
      <c r="J17" s="68">
        <v>11.4394416724155</v>
      </c>
      <c r="K17" s="67">
        <v>22824.267100000001</v>
      </c>
      <c r="L17" s="68">
        <v>2.7348501406610199</v>
      </c>
      <c r="M17" s="68">
        <v>1.4264683267748799</v>
      </c>
      <c r="N17" s="67">
        <v>15800374.728599999</v>
      </c>
      <c r="O17" s="67">
        <v>15800374.728599999</v>
      </c>
      <c r="P17" s="67">
        <v>9686</v>
      </c>
      <c r="Q17" s="67">
        <v>10047</v>
      </c>
      <c r="R17" s="68">
        <v>-3.5931123718522899</v>
      </c>
      <c r="S17" s="67">
        <v>49.982983388395603</v>
      </c>
      <c r="T17" s="67">
        <v>51.964985766895602</v>
      </c>
      <c r="U17" s="69">
        <v>-3.9653542948781202</v>
      </c>
    </row>
    <row r="18" spans="1:21" ht="12" thickBot="1" x14ac:dyDescent="0.2">
      <c r="A18" s="52"/>
      <c r="B18" s="41" t="s">
        <v>16</v>
      </c>
      <c r="C18" s="42"/>
      <c r="D18" s="67">
        <v>1468945.9620999999</v>
      </c>
      <c r="E18" s="67">
        <v>2830215</v>
      </c>
      <c r="F18" s="68">
        <v>51.902274636379197</v>
      </c>
      <c r="G18" s="67">
        <v>2886740.8922999999</v>
      </c>
      <c r="H18" s="68">
        <v>-49.114034930595302</v>
      </c>
      <c r="I18" s="67">
        <v>227708.57380000001</v>
      </c>
      <c r="J18" s="68">
        <v>15.501494246559499</v>
      </c>
      <c r="K18" s="67">
        <v>384297.79619999998</v>
      </c>
      <c r="L18" s="68">
        <v>13.312514373044801</v>
      </c>
      <c r="M18" s="68">
        <v>-0.40746843710367298</v>
      </c>
      <c r="N18" s="67">
        <v>32332099.990699999</v>
      </c>
      <c r="O18" s="67">
        <v>32332099.990699999</v>
      </c>
      <c r="P18" s="67">
        <v>68677</v>
      </c>
      <c r="Q18" s="67">
        <v>68315</v>
      </c>
      <c r="R18" s="68">
        <v>0.529898265388273</v>
      </c>
      <c r="S18" s="67">
        <v>21.389198160956401</v>
      </c>
      <c r="T18" s="67">
        <v>21.2687030403279</v>
      </c>
      <c r="U18" s="69">
        <v>0.56334566504891104</v>
      </c>
    </row>
    <row r="19" spans="1:21" ht="12" thickBot="1" x14ac:dyDescent="0.2">
      <c r="A19" s="52"/>
      <c r="B19" s="41" t="s">
        <v>17</v>
      </c>
      <c r="C19" s="42"/>
      <c r="D19" s="67">
        <v>632525.9828</v>
      </c>
      <c r="E19" s="67">
        <v>587023</v>
      </c>
      <c r="F19" s="68">
        <v>107.751482105471</v>
      </c>
      <c r="G19" s="67">
        <v>634461.03220000002</v>
      </c>
      <c r="H19" s="68">
        <v>-0.30499105568236901</v>
      </c>
      <c r="I19" s="67">
        <v>49132.2215</v>
      </c>
      <c r="J19" s="68">
        <v>7.7676210679135398</v>
      </c>
      <c r="K19" s="67">
        <v>57049.498299999999</v>
      </c>
      <c r="L19" s="68">
        <v>8.99180491860632</v>
      </c>
      <c r="M19" s="68">
        <v>-0.13877907844809201</v>
      </c>
      <c r="N19" s="67">
        <v>13817322.7359</v>
      </c>
      <c r="O19" s="67">
        <v>13817322.7359</v>
      </c>
      <c r="P19" s="67">
        <v>12869</v>
      </c>
      <c r="Q19" s="67">
        <v>12516</v>
      </c>
      <c r="R19" s="68">
        <v>2.8203899009268101</v>
      </c>
      <c r="S19" s="67">
        <v>49.151137058046501</v>
      </c>
      <c r="T19" s="67">
        <v>41.803947507190799</v>
      </c>
      <c r="U19" s="69">
        <v>14.948157846640999</v>
      </c>
    </row>
    <row r="20" spans="1:21" ht="12" thickBot="1" x14ac:dyDescent="0.2">
      <c r="A20" s="52"/>
      <c r="B20" s="41" t="s">
        <v>18</v>
      </c>
      <c r="C20" s="42"/>
      <c r="D20" s="67">
        <v>866100.63580000005</v>
      </c>
      <c r="E20" s="67">
        <v>970363</v>
      </c>
      <c r="F20" s="68">
        <v>89.255323605702202</v>
      </c>
      <c r="G20" s="67">
        <v>1185467.0303</v>
      </c>
      <c r="H20" s="68">
        <v>-26.940132988698899</v>
      </c>
      <c r="I20" s="67">
        <v>77736.404299999995</v>
      </c>
      <c r="J20" s="68">
        <v>8.9754470885703004</v>
      </c>
      <c r="K20" s="67">
        <v>81743.091</v>
      </c>
      <c r="L20" s="68">
        <v>6.89543352203677</v>
      </c>
      <c r="M20" s="68">
        <v>-4.9015600596753001E-2</v>
      </c>
      <c r="N20" s="67">
        <v>20533579.448199999</v>
      </c>
      <c r="O20" s="67">
        <v>20533579.448199999</v>
      </c>
      <c r="P20" s="67">
        <v>35751</v>
      </c>
      <c r="Q20" s="67">
        <v>36962</v>
      </c>
      <c r="R20" s="68">
        <v>-3.2763378605053899</v>
      </c>
      <c r="S20" s="67">
        <v>24.225913563256999</v>
      </c>
      <c r="T20" s="67">
        <v>23.631930398787901</v>
      </c>
      <c r="U20" s="69">
        <v>2.4518504242082102</v>
      </c>
    </row>
    <row r="21" spans="1:21" ht="12" thickBot="1" x14ac:dyDescent="0.2">
      <c r="A21" s="52"/>
      <c r="B21" s="41" t="s">
        <v>19</v>
      </c>
      <c r="C21" s="42"/>
      <c r="D21" s="67">
        <v>328059.79670000001</v>
      </c>
      <c r="E21" s="67">
        <v>434071</v>
      </c>
      <c r="F21" s="68">
        <v>75.577450854814103</v>
      </c>
      <c r="G21" s="67">
        <v>399399.25420000002</v>
      </c>
      <c r="H21" s="68">
        <v>-17.861690213441602</v>
      </c>
      <c r="I21" s="67">
        <v>42545.337099999997</v>
      </c>
      <c r="J21" s="68">
        <v>12.9687750611229</v>
      </c>
      <c r="K21" s="67">
        <v>54188.883199999997</v>
      </c>
      <c r="L21" s="68">
        <v>13.567597493025101</v>
      </c>
      <c r="M21" s="68">
        <v>-0.21486964507140799</v>
      </c>
      <c r="N21" s="67">
        <v>6460210.0663999999</v>
      </c>
      <c r="O21" s="67">
        <v>6460210.0663999999</v>
      </c>
      <c r="P21" s="67">
        <v>27637</v>
      </c>
      <c r="Q21" s="67">
        <v>29891</v>
      </c>
      <c r="R21" s="68">
        <v>-7.5407313238098501</v>
      </c>
      <c r="S21" s="67">
        <v>11.8703114194739</v>
      </c>
      <c r="T21" s="67">
        <v>11.8182781405774</v>
      </c>
      <c r="U21" s="69">
        <v>0.43834805219261402</v>
      </c>
    </row>
    <row r="22" spans="1:21" ht="12" thickBot="1" x14ac:dyDescent="0.2">
      <c r="A22" s="52"/>
      <c r="B22" s="41" t="s">
        <v>20</v>
      </c>
      <c r="C22" s="42"/>
      <c r="D22" s="67">
        <v>952182.19010000001</v>
      </c>
      <c r="E22" s="67">
        <v>1458208</v>
      </c>
      <c r="F22" s="68">
        <v>65.298104941133204</v>
      </c>
      <c r="G22" s="67">
        <v>1253489.2574</v>
      </c>
      <c r="H22" s="68">
        <v>-24.037467056157599</v>
      </c>
      <c r="I22" s="67">
        <v>125639.4037</v>
      </c>
      <c r="J22" s="68">
        <v>13.1948911674986</v>
      </c>
      <c r="K22" s="67">
        <v>129727.38499999999</v>
      </c>
      <c r="L22" s="68">
        <v>10.3493016979724</v>
      </c>
      <c r="M22" s="68">
        <v>-3.1512092069071997E-2</v>
      </c>
      <c r="N22" s="67">
        <v>16872469.846900001</v>
      </c>
      <c r="O22" s="67">
        <v>16872469.846900001</v>
      </c>
      <c r="P22" s="67">
        <v>58085</v>
      </c>
      <c r="Q22" s="67">
        <v>57410</v>
      </c>
      <c r="R22" s="68">
        <v>1.17575335307438</v>
      </c>
      <c r="S22" s="67">
        <v>16.3929102195059</v>
      </c>
      <c r="T22" s="67">
        <v>16.4532879237067</v>
      </c>
      <c r="U22" s="69">
        <v>-0.36831595727847999</v>
      </c>
    </row>
    <row r="23" spans="1:21" ht="12" thickBot="1" x14ac:dyDescent="0.2">
      <c r="A23" s="52"/>
      <c r="B23" s="41" t="s">
        <v>21</v>
      </c>
      <c r="C23" s="42"/>
      <c r="D23" s="67">
        <v>2161080.2719999999</v>
      </c>
      <c r="E23" s="67">
        <v>2389237</v>
      </c>
      <c r="F23" s="68">
        <v>90.450644787436303</v>
      </c>
      <c r="G23" s="67">
        <v>2471568.3816</v>
      </c>
      <c r="H23" s="68">
        <v>-12.5623920386537</v>
      </c>
      <c r="I23" s="67">
        <v>244810.3106</v>
      </c>
      <c r="J23" s="68">
        <v>11.328145176830301</v>
      </c>
      <c r="K23" s="67">
        <v>208790.05119999999</v>
      </c>
      <c r="L23" s="68">
        <v>8.4476744707681206</v>
      </c>
      <c r="M23" s="68">
        <v>0.17251904098388399</v>
      </c>
      <c r="N23" s="67">
        <v>46389949.211099997</v>
      </c>
      <c r="O23" s="67">
        <v>46389949.211099997</v>
      </c>
      <c r="P23" s="67">
        <v>71291</v>
      </c>
      <c r="Q23" s="67">
        <v>71899</v>
      </c>
      <c r="R23" s="68">
        <v>-0.84563067636546096</v>
      </c>
      <c r="S23" s="67">
        <v>30.313507623683201</v>
      </c>
      <c r="T23" s="67">
        <v>30.426533560967499</v>
      </c>
      <c r="U23" s="69">
        <v>-0.37285667725218302</v>
      </c>
    </row>
    <row r="24" spans="1:21" ht="12" thickBot="1" x14ac:dyDescent="0.2">
      <c r="A24" s="52"/>
      <c r="B24" s="41" t="s">
        <v>22</v>
      </c>
      <c r="C24" s="42"/>
      <c r="D24" s="67">
        <v>241409.79500000001</v>
      </c>
      <c r="E24" s="67">
        <v>282103</v>
      </c>
      <c r="F24" s="68">
        <v>85.575054146889599</v>
      </c>
      <c r="G24" s="67">
        <v>329874.8236</v>
      </c>
      <c r="H24" s="68">
        <v>-26.8177570008407</v>
      </c>
      <c r="I24" s="67">
        <v>39066.912100000001</v>
      </c>
      <c r="J24" s="68">
        <v>16.182819798177601</v>
      </c>
      <c r="K24" s="67">
        <v>59390.474999999999</v>
      </c>
      <c r="L24" s="68">
        <v>18.003942935643899</v>
      </c>
      <c r="M24" s="68">
        <v>-0.342202396933178</v>
      </c>
      <c r="N24" s="67">
        <v>4390670.8777000001</v>
      </c>
      <c r="O24" s="67">
        <v>4390670.8777000001</v>
      </c>
      <c r="P24" s="67">
        <v>25761</v>
      </c>
      <c r="Q24" s="67">
        <v>25426</v>
      </c>
      <c r="R24" s="68">
        <v>1.31754896562575</v>
      </c>
      <c r="S24" s="67">
        <v>9.3711344668296999</v>
      </c>
      <c r="T24" s="67">
        <v>9.3340915912845102</v>
      </c>
      <c r="U24" s="69">
        <v>0.39528699194648598</v>
      </c>
    </row>
    <row r="25" spans="1:21" ht="12" thickBot="1" x14ac:dyDescent="0.2">
      <c r="A25" s="52"/>
      <c r="B25" s="41" t="s">
        <v>23</v>
      </c>
      <c r="C25" s="42"/>
      <c r="D25" s="67">
        <v>262827.09340000001</v>
      </c>
      <c r="E25" s="67">
        <v>269138</v>
      </c>
      <c r="F25" s="68">
        <v>97.655141005729405</v>
      </c>
      <c r="G25" s="67">
        <v>332417.46730000002</v>
      </c>
      <c r="H25" s="68">
        <v>-20.934632125452101</v>
      </c>
      <c r="I25" s="67">
        <v>25684.9607</v>
      </c>
      <c r="J25" s="68">
        <v>9.7725696265680302</v>
      </c>
      <c r="K25" s="67">
        <v>32161.523700000002</v>
      </c>
      <c r="L25" s="68">
        <v>9.6750402321593008</v>
      </c>
      <c r="M25" s="68">
        <v>-0.20137612447758499</v>
      </c>
      <c r="N25" s="67">
        <v>7563971.9225000003</v>
      </c>
      <c r="O25" s="67">
        <v>7563971.9225000003</v>
      </c>
      <c r="P25" s="67">
        <v>15737</v>
      </c>
      <c r="Q25" s="67">
        <v>15924</v>
      </c>
      <c r="R25" s="68">
        <v>-1.1743280582768201</v>
      </c>
      <c r="S25" s="67">
        <v>16.7012196352545</v>
      </c>
      <c r="T25" s="67">
        <v>17.066974409696101</v>
      </c>
      <c r="U25" s="69">
        <v>-2.1899884106038199</v>
      </c>
    </row>
    <row r="26" spans="1:21" ht="12" thickBot="1" x14ac:dyDescent="0.2">
      <c r="A26" s="52"/>
      <c r="B26" s="41" t="s">
        <v>24</v>
      </c>
      <c r="C26" s="42"/>
      <c r="D26" s="67">
        <v>668617.50600000005</v>
      </c>
      <c r="E26" s="67">
        <v>715347</v>
      </c>
      <c r="F26" s="68">
        <v>93.467576714517605</v>
      </c>
      <c r="G26" s="67">
        <v>837944.81590000005</v>
      </c>
      <c r="H26" s="68">
        <v>-20.207453603986199</v>
      </c>
      <c r="I26" s="67">
        <v>130908.6961</v>
      </c>
      <c r="J26" s="68">
        <v>19.579011157389601</v>
      </c>
      <c r="K26" s="67">
        <v>177478.97500000001</v>
      </c>
      <c r="L26" s="68">
        <v>21.180270064607701</v>
      </c>
      <c r="M26" s="68">
        <v>-0.26239884977924899</v>
      </c>
      <c r="N26" s="67">
        <v>10182479.737400001</v>
      </c>
      <c r="O26" s="67">
        <v>10182479.737400001</v>
      </c>
      <c r="P26" s="67">
        <v>44840</v>
      </c>
      <c r="Q26" s="67">
        <v>45891</v>
      </c>
      <c r="R26" s="68">
        <v>-2.2902094092523599</v>
      </c>
      <c r="S26" s="67">
        <v>14.9111843443354</v>
      </c>
      <c r="T26" s="67">
        <v>13.015149266740799</v>
      </c>
      <c r="U26" s="69">
        <v>12.7155230182299</v>
      </c>
    </row>
    <row r="27" spans="1:21" ht="12" thickBot="1" x14ac:dyDescent="0.2">
      <c r="A27" s="52"/>
      <c r="B27" s="41" t="s">
        <v>25</v>
      </c>
      <c r="C27" s="42"/>
      <c r="D27" s="67">
        <v>265687.67219999997</v>
      </c>
      <c r="E27" s="67">
        <v>249321</v>
      </c>
      <c r="F27" s="68">
        <v>106.564498056722</v>
      </c>
      <c r="G27" s="67">
        <v>289153.234</v>
      </c>
      <c r="H27" s="68">
        <v>-8.1152686675467098</v>
      </c>
      <c r="I27" s="67">
        <v>69117.906600000002</v>
      </c>
      <c r="J27" s="68">
        <v>26.014720979590901</v>
      </c>
      <c r="K27" s="67">
        <v>83476.335399999996</v>
      </c>
      <c r="L27" s="68">
        <v>28.869238031762801</v>
      </c>
      <c r="M27" s="68">
        <v>-0.17200597907415999</v>
      </c>
      <c r="N27" s="67">
        <v>4202626.7640000004</v>
      </c>
      <c r="O27" s="67">
        <v>4202626.7640000004</v>
      </c>
      <c r="P27" s="67">
        <v>35316</v>
      </c>
      <c r="Q27" s="67">
        <v>34869</v>
      </c>
      <c r="R27" s="68">
        <v>1.2819409790931799</v>
      </c>
      <c r="S27" s="67">
        <v>7.5231530241250404</v>
      </c>
      <c r="T27" s="67">
        <v>7.5268400097507797</v>
      </c>
      <c r="U27" s="69">
        <v>-4.9008515630537E-2</v>
      </c>
    </row>
    <row r="28" spans="1:21" ht="12" thickBot="1" x14ac:dyDescent="0.2">
      <c r="A28" s="52"/>
      <c r="B28" s="41" t="s">
        <v>26</v>
      </c>
      <c r="C28" s="42"/>
      <c r="D28" s="67">
        <v>870722.52220000001</v>
      </c>
      <c r="E28" s="67">
        <v>830833</v>
      </c>
      <c r="F28" s="68">
        <v>104.801148028545</v>
      </c>
      <c r="G28" s="67">
        <v>1042165.8382</v>
      </c>
      <c r="H28" s="68">
        <v>-16.450675095636601</v>
      </c>
      <c r="I28" s="67">
        <v>43992.258699999998</v>
      </c>
      <c r="J28" s="68">
        <v>5.0523855279231196</v>
      </c>
      <c r="K28" s="67">
        <v>70708.911800000002</v>
      </c>
      <c r="L28" s="68">
        <v>6.7848042229177699</v>
      </c>
      <c r="M28" s="68">
        <v>-0.37783996981268803</v>
      </c>
      <c r="N28" s="67">
        <v>20882561.4531</v>
      </c>
      <c r="O28" s="67">
        <v>20882561.4531</v>
      </c>
      <c r="P28" s="67">
        <v>40072</v>
      </c>
      <c r="Q28" s="67">
        <v>40337</v>
      </c>
      <c r="R28" s="68">
        <v>-0.656965069291227</v>
      </c>
      <c r="S28" s="67">
        <v>21.728950943302099</v>
      </c>
      <c r="T28" s="67">
        <v>21.7156862756278</v>
      </c>
      <c r="U28" s="69">
        <v>6.1046056520782002E-2</v>
      </c>
    </row>
    <row r="29" spans="1:21" ht="12" thickBot="1" x14ac:dyDescent="0.2">
      <c r="A29" s="52"/>
      <c r="B29" s="41" t="s">
        <v>27</v>
      </c>
      <c r="C29" s="42"/>
      <c r="D29" s="67">
        <v>608638.19759999996</v>
      </c>
      <c r="E29" s="67">
        <v>641740</v>
      </c>
      <c r="F29" s="68">
        <v>94.841867048960594</v>
      </c>
      <c r="G29" s="67">
        <v>688047.33200000005</v>
      </c>
      <c r="H29" s="68">
        <v>-11.541231352380301</v>
      </c>
      <c r="I29" s="67">
        <v>98734.837</v>
      </c>
      <c r="J29" s="68">
        <v>16.222254434462702</v>
      </c>
      <c r="K29" s="67">
        <v>100964.5662</v>
      </c>
      <c r="L29" s="68">
        <v>14.6740727714936</v>
      </c>
      <c r="M29" s="68">
        <v>-2.2084274552155E-2</v>
      </c>
      <c r="N29" s="67">
        <v>10046479.958699999</v>
      </c>
      <c r="O29" s="67">
        <v>10046479.958699999</v>
      </c>
      <c r="P29" s="67">
        <v>94764</v>
      </c>
      <c r="Q29" s="67">
        <v>97246</v>
      </c>
      <c r="R29" s="68">
        <v>-2.5522900684861098</v>
      </c>
      <c r="S29" s="67">
        <v>6.4226731416993799</v>
      </c>
      <c r="T29" s="67">
        <v>6.7825842060341799</v>
      </c>
      <c r="U29" s="69">
        <v>-5.6037580676193901</v>
      </c>
    </row>
    <row r="30" spans="1:21" ht="12" thickBot="1" x14ac:dyDescent="0.2">
      <c r="A30" s="52"/>
      <c r="B30" s="41" t="s">
        <v>28</v>
      </c>
      <c r="C30" s="42"/>
      <c r="D30" s="67">
        <v>889016.28119999997</v>
      </c>
      <c r="E30" s="67">
        <v>851289</v>
      </c>
      <c r="F30" s="68">
        <v>104.431783002012</v>
      </c>
      <c r="G30" s="67">
        <v>981892.29079999996</v>
      </c>
      <c r="H30" s="68">
        <v>-9.4588796011759104</v>
      </c>
      <c r="I30" s="67">
        <v>115694.71829999999</v>
      </c>
      <c r="J30" s="68">
        <v>13.013790719764399</v>
      </c>
      <c r="K30" s="67">
        <v>155631.22579999999</v>
      </c>
      <c r="L30" s="68">
        <v>15.8501321640074</v>
      </c>
      <c r="M30" s="68">
        <v>-0.25660986280042503</v>
      </c>
      <c r="N30" s="67">
        <v>14626998.2141</v>
      </c>
      <c r="O30" s="67">
        <v>14626998.2141</v>
      </c>
      <c r="P30" s="67">
        <v>60765</v>
      </c>
      <c r="Q30" s="67">
        <v>62257</v>
      </c>
      <c r="R30" s="68">
        <v>-2.3965176606646699</v>
      </c>
      <c r="S30" s="67">
        <v>14.630400414712399</v>
      </c>
      <c r="T30" s="67">
        <v>13.9060288063993</v>
      </c>
      <c r="U30" s="69">
        <v>4.9511400083397801</v>
      </c>
    </row>
    <row r="31" spans="1:21" ht="12" thickBot="1" x14ac:dyDescent="0.2">
      <c r="A31" s="52"/>
      <c r="B31" s="41" t="s">
        <v>29</v>
      </c>
      <c r="C31" s="42"/>
      <c r="D31" s="67">
        <v>514476.46100000001</v>
      </c>
      <c r="E31" s="67">
        <v>675432</v>
      </c>
      <c r="F31" s="68">
        <v>76.169986171812994</v>
      </c>
      <c r="G31" s="67">
        <v>915813.17460000003</v>
      </c>
      <c r="H31" s="68">
        <v>-43.822989746275702</v>
      </c>
      <c r="I31" s="67">
        <v>36547.538999999997</v>
      </c>
      <c r="J31" s="68">
        <v>7.10383113135277</v>
      </c>
      <c r="K31" s="67">
        <v>32438.351299999998</v>
      </c>
      <c r="L31" s="68">
        <v>3.5420271513530199</v>
      </c>
      <c r="M31" s="68">
        <v>0.126676835761379</v>
      </c>
      <c r="N31" s="67">
        <v>45239357.319499999</v>
      </c>
      <c r="O31" s="67">
        <v>45239357.319499999</v>
      </c>
      <c r="P31" s="67">
        <v>20799</v>
      </c>
      <c r="Q31" s="67">
        <v>20578</v>
      </c>
      <c r="R31" s="68">
        <v>1.0739624842064399</v>
      </c>
      <c r="S31" s="67">
        <v>24.7356344535795</v>
      </c>
      <c r="T31" s="67">
        <v>24.530173957624601</v>
      </c>
      <c r="U31" s="69">
        <v>0.83062553475404</v>
      </c>
    </row>
    <row r="32" spans="1:21" ht="12" thickBot="1" x14ac:dyDescent="0.2">
      <c r="A32" s="52"/>
      <c r="B32" s="41" t="s">
        <v>30</v>
      </c>
      <c r="C32" s="42"/>
      <c r="D32" s="67">
        <v>113873.26179999999</v>
      </c>
      <c r="E32" s="67">
        <v>173055</v>
      </c>
      <c r="F32" s="68">
        <v>65.801775042616498</v>
      </c>
      <c r="G32" s="67">
        <v>147291.24429999999</v>
      </c>
      <c r="H32" s="68">
        <v>-22.688370010599499</v>
      </c>
      <c r="I32" s="67">
        <v>33154.682200000003</v>
      </c>
      <c r="J32" s="68">
        <v>29.1154233012407</v>
      </c>
      <c r="K32" s="67">
        <v>39855.971799999999</v>
      </c>
      <c r="L32" s="68">
        <v>27.0592946576119</v>
      </c>
      <c r="M32" s="68">
        <v>-0.168137654091776</v>
      </c>
      <c r="N32" s="67">
        <v>1783401.4131</v>
      </c>
      <c r="O32" s="67">
        <v>1783401.4131</v>
      </c>
      <c r="P32" s="67">
        <v>24303</v>
      </c>
      <c r="Q32" s="67">
        <v>24763</v>
      </c>
      <c r="R32" s="68">
        <v>-1.8576101441666999</v>
      </c>
      <c r="S32" s="67">
        <v>4.6855639962144604</v>
      </c>
      <c r="T32" s="67">
        <v>4.6208221055607197</v>
      </c>
      <c r="U32" s="69">
        <v>1.3817310083919501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80.769599999999997</v>
      </c>
      <c r="H33" s="70"/>
      <c r="I33" s="70"/>
      <c r="J33" s="70"/>
      <c r="K33" s="67">
        <v>15.7263</v>
      </c>
      <c r="L33" s="68">
        <v>19.470568134545701</v>
      </c>
      <c r="M33" s="70"/>
      <c r="N33" s="67">
        <v>7.923</v>
      </c>
      <c r="O33" s="67">
        <v>7.923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168431.8175</v>
      </c>
      <c r="E34" s="67">
        <v>183428</v>
      </c>
      <c r="F34" s="68">
        <v>91.824485629238694</v>
      </c>
      <c r="G34" s="67">
        <v>274764.89980000001</v>
      </c>
      <c r="H34" s="68">
        <v>-38.699660101199001</v>
      </c>
      <c r="I34" s="67">
        <v>22117.698100000001</v>
      </c>
      <c r="J34" s="68">
        <v>13.1315439257788</v>
      </c>
      <c r="K34" s="67">
        <v>32300.3521</v>
      </c>
      <c r="L34" s="68">
        <v>11.7556325875362</v>
      </c>
      <c r="M34" s="68">
        <v>-0.31524900931343097</v>
      </c>
      <c r="N34" s="67">
        <v>4176937.4764</v>
      </c>
      <c r="O34" s="67">
        <v>4176937.4764</v>
      </c>
      <c r="P34" s="67">
        <v>9797</v>
      </c>
      <c r="Q34" s="67">
        <v>9834</v>
      </c>
      <c r="R34" s="68">
        <v>-0.37624567825910199</v>
      </c>
      <c r="S34" s="67">
        <v>17.192183066244802</v>
      </c>
      <c r="T34" s="67">
        <v>17.272725737238201</v>
      </c>
      <c r="U34" s="69">
        <v>-0.46848425637999802</v>
      </c>
    </row>
    <row r="35" spans="1:21" ht="12" thickBot="1" x14ac:dyDescent="0.2">
      <c r="A35" s="52"/>
      <c r="B35" s="41" t="s">
        <v>36</v>
      </c>
      <c r="C35" s="42"/>
      <c r="D35" s="70"/>
      <c r="E35" s="67">
        <v>221763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143686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119329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169162.82010000001</v>
      </c>
      <c r="E38" s="67">
        <v>124215</v>
      </c>
      <c r="F38" s="68">
        <v>136.18550102644599</v>
      </c>
      <c r="G38" s="67">
        <v>242802.56289999999</v>
      </c>
      <c r="H38" s="68">
        <v>-30.3290632192911</v>
      </c>
      <c r="I38" s="67">
        <v>8286.0609000000004</v>
      </c>
      <c r="J38" s="68">
        <v>4.8982754573976299</v>
      </c>
      <c r="K38" s="67">
        <v>12197.4372</v>
      </c>
      <c r="L38" s="68">
        <v>5.0236031507721801</v>
      </c>
      <c r="M38" s="68">
        <v>-0.32067197689691701</v>
      </c>
      <c r="N38" s="67">
        <v>3574391.4676000001</v>
      </c>
      <c r="O38" s="67">
        <v>3574391.4676000001</v>
      </c>
      <c r="P38" s="67">
        <v>246</v>
      </c>
      <c r="Q38" s="67">
        <v>276</v>
      </c>
      <c r="R38" s="68">
        <v>-10.869565217391299</v>
      </c>
      <c r="S38" s="67">
        <v>687.65374024390303</v>
      </c>
      <c r="T38" s="67">
        <v>602.36436557971001</v>
      </c>
      <c r="U38" s="69">
        <v>12.4029536484367</v>
      </c>
    </row>
    <row r="39" spans="1:21" ht="12" thickBot="1" x14ac:dyDescent="0.2">
      <c r="A39" s="52"/>
      <c r="B39" s="41" t="s">
        <v>34</v>
      </c>
      <c r="C39" s="42"/>
      <c r="D39" s="67">
        <v>449784.37319999997</v>
      </c>
      <c r="E39" s="67">
        <v>410927</v>
      </c>
      <c r="F39" s="68">
        <v>109.45602824832601</v>
      </c>
      <c r="G39" s="67">
        <v>684459.49289999995</v>
      </c>
      <c r="H39" s="68">
        <v>-34.286195477500101</v>
      </c>
      <c r="I39" s="67">
        <v>30228.031599999998</v>
      </c>
      <c r="J39" s="68">
        <v>6.72056065108311</v>
      </c>
      <c r="K39" s="67">
        <v>36160.185299999997</v>
      </c>
      <c r="L39" s="68">
        <v>5.2830278015127199</v>
      </c>
      <c r="M39" s="68">
        <v>-0.16405208244328301</v>
      </c>
      <c r="N39" s="67">
        <v>8683621.7959000003</v>
      </c>
      <c r="O39" s="67">
        <v>8683621.7959000003</v>
      </c>
      <c r="P39" s="67">
        <v>2229</v>
      </c>
      <c r="Q39" s="67">
        <v>2274</v>
      </c>
      <c r="R39" s="68">
        <v>-1.97889182058048</v>
      </c>
      <c r="S39" s="67">
        <v>201.78751601615099</v>
      </c>
      <c r="T39" s="67">
        <v>230.941345074758</v>
      </c>
      <c r="U39" s="69">
        <v>-14.447786282415001</v>
      </c>
    </row>
    <row r="40" spans="1:21" ht="12" thickBot="1" x14ac:dyDescent="0.2">
      <c r="A40" s="52"/>
      <c r="B40" s="41" t="s">
        <v>39</v>
      </c>
      <c r="C40" s="42"/>
      <c r="D40" s="70"/>
      <c r="E40" s="67">
        <v>95430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20068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5708.7272000000003</v>
      </c>
      <c r="E42" s="72">
        <v>25965</v>
      </c>
      <c r="F42" s="73">
        <v>21.986239938378599</v>
      </c>
      <c r="G42" s="72">
        <v>42100.460800000001</v>
      </c>
      <c r="H42" s="73">
        <v>-86.440226326453896</v>
      </c>
      <c r="I42" s="72">
        <v>721.10329999999999</v>
      </c>
      <c r="J42" s="73">
        <v>12.6315950077278</v>
      </c>
      <c r="K42" s="72">
        <v>4763.4144999999999</v>
      </c>
      <c r="L42" s="73">
        <v>11.3143999126964</v>
      </c>
      <c r="M42" s="73">
        <v>-0.84861630244439201</v>
      </c>
      <c r="N42" s="72">
        <v>239984.64670000001</v>
      </c>
      <c r="O42" s="72">
        <v>239984.64670000001</v>
      </c>
      <c r="P42" s="72">
        <v>16</v>
      </c>
      <c r="Q42" s="72">
        <v>16</v>
      </c>
      <c r="R42" s="73">
        <v>0</v>
      </c>
      <c r="S42" s="72">
        <v>356.79545000000002</v>
      </c>
      <c r="T42" s="72">
        <v>1123.3068874999999</v>
      </c>
      <c r="U42" s="74">
        <v>-214.832178353171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64114</v>
      </c>
      <c r="D2" s="32">
        <v>648443.98644700903</v>
      </c>
      <c r="E2" s="32">
        <v>487041.069918803</v>
      </c>
      <c r="F2" s="32">
        <v>161402.91652820501</v>
      </c>
      <c r="G2" s="32">
        <v>487041.069918803</v>
      </c>
      <c r="H2" s="32">
        <v>0.24890803199914499</v>
      </c>
    </row>
    <row r="3" spans="1:8" ht="14.25" x14ac:dyDescent="0.2">
      <c r="A3" s="32">
        <v>2</v>
      </c>
      <c r="B3" s="33">
        <v>13</v>
      </c>
      <c r="C3" s="32">
        <v>8189.3819999999996</v>
      </c>
      <c r="D3" s="32">
        <v>70382.634383548895</v>
      </c>
      <c r="E3" s="32">
        <v>53600.378970024998</v>
      </c>
      <c r="F3" s="32">
        <v>16782.255413523901</v>
      </c>
      <c r="G3" s="32">
        <v>53600.378970024998</v>
      </c>
      <c r="H3" s="32">
        <v>0.238443126781378</v>
      </c>
    </row>
    <row r="4" spans="1:8" ht="14.25" x14ac:dyDescent="0.2">
      <c r="A4" s="32">
        <v>3</v>
      </c>
      <c r="B4" s="33">
        <v>14</v>
      </c>
      <c r="C4" s="32">
        <v>91220</v>
      </c>
      <c r="D4" s="32">
        <v>92107.801023931606</v>
      </c>
      <c r="E4" s="32">
        <v>67925.873511111102</v>
      </c>
      <c r="F4" s="32">
        <v>24181.927512820501</v>
      </c>
      <c r="G4" s="32">
        <v>67925.873511111102</v>
      </c>
      <c r="H4" s="32">
        <v>0.26253940756372501</v>
      </c>
    </row>
    <row r="5" spans="1:8" ht="14.25" x14ac:dyDescent="0.2">
      <c r="A5" s="32">
        <v>4</v>
      </c>
      <c r="B5" s="33">
        <v>15</v>
      </c>
      <c r="C5" s="32">
        <v>3438</v>
      </c>
      <c r="D5" s="32">
        <v>57285.808681196599</v>
      </c>
      <c r="E5" s="32">
        <v>43807.845028205098</v>
      </c>
      <c r="F5" s="32">
        <v>13477.963652991501</v>
      </c>
      <c r="G5" s="32">
        <v>43807.845028205098</v>
      </c>
      <c r="H5" s="32">
        <v>0.23527578580583899</v>
      </c>
    </row>
    <row r="6" spans="1:8" ht="14.25" x14ac:dyDescent="0.2">
      <c r="A6" s="32">
        <v>5</v>
      </c>
      <c r="B6" s="33">
        <v>16</v>
      </c>
      <c r="C6" s="32">
        <v>2965</v>
      </c>
      <c r="D6" s="32">
        <v>195618.34010854701</v>
      </c>
      <c r="E6" s="32">
        <v>172187.772291453</v>
      </c>
      <c r="F6" s="32">
        <v>23430.567817094001</v>
      </c>
      <c r="G6" s="32">
        <v>172187.772291453</v>
      </c>
      <c r="H6" s="32">
        <v>0.11977694833773</v>
      </c>
    </row>
    <row r="7" spans="1:8" ht="14.25" x14ac:dyDescent="0.2">
      <c r="A7" s="32">
        <v>6</v>
      </c>
      <c r="B7" s="33">
        <v>17</v>
      </c>
      <c r="C7" s="32">
        <v>15670</v>
      </c>
      <c r="D7" s="32">
        <v>284150.02693931601</v>
      </c>
      <c r="E7" s="32">
        <v>229406.73275641</v>
      </c>
      <c r="F7" s="32">
        <v>54743.294182906</v>
      </c>
      <c r="G7" s="32">
        <v>229406.73275641</v>
      </c>
      <c r="H7" s="32">
        <v>0.19265630474354001</v>
      </c>
    </row>
    <row r="8" spans="1:8" ht="14.25" x14ac:dyDescent="0.2">
      <c r="A8" s="32">
        <v>7</v>
      </c>
      <c r="B8" s="33">
        <v>18</v>
      </c>
      <c r="C8" s="32">
        <v>73771</v>
      </c>
      <c r="D8" s="32">
        <v>140116.48898034199</v>
      </c>
      <c r="E8" s="32">
        <v>114552.872789744</v>
      </c>
      <c r="F8" s="32">
        <v>25563.616190598299</v>
      </c>
      <c r="G8" s="32">
        <v>114552.872789744</v>
      </c>
      <c r="H8" s="32">
        <v>0.18244545218503699</v>
      </c>
    </row>
    <row r="9" spans="1:8" ht="14.25" x14ac:dyDescent="0.2">
      <c r="A9" s="32">
        <v>8</v>
      </c>
      <c r="B9" s="33">
        <v>19</v>
      </c>
      <c r="C9" s="32">
        <v>8753</v>
      </c>
      <c r="D9" s="32">
        <v>82570.508987179506</v>
      </c>
      <c r="E9" s="32">
        <v>74507.714829914505</v>
      </c>
      <c r="F9" s="32">
        <v>8062.7941572649597</v>
      </c>
      <c r="G9" s="32">
        <v>74507.714829914505</v>
      </c>
      <c r="H9" s="32">
        <v>9.7647383504888496E-2</v>
      </c>
    </row>
    <row r="10" spans="1:8" ht="14.25" x14ac:dyDescent="0.2">
      <c r="A10" s="32">
        <v>9</v>
      </c>
      <c r="B10" s="33">
        <v>21</v>
      </c>
      <c r="C10" s="32">
        <v>156281</v>
      </c>
      <c r="D10" s="32">
        <v>584988.15240256395</v>
      </c>
      <c r="E10" s="32">
        <v>580786.217366667</v>
      </c>
      <c r="F10" s="32">
        <v>4201.9350358974398</v>
      </c>
      <c r="G10" s="32">
        <v>580786.217366667</v>
      </c>
      <c r="H10" s="36">
        <v>7.1829404042457303E-3</v>
      </c>
    </row>
    <row r="11" spans="1:8" ht="14.25" x14ac:dyDescent="0.2">
      <c r="A11" s="32">
        <v>10</v>
      </c>
      <c r="B11" s="33">
        <v>22</v>
      </c>
      <c r="C11" s="32">
        <v>28366</v>
      </c>
      <c r="D11" s="32">
        <v>484135.24368376099</v>
      </c>
      <c r="E11" s="32">
        <v>428752.817010256</v>
      </c>
      <c r="F11" s="32">
        <v>55382.426673504298</v>
      </c>
      <c r="G11" s="32">
        <v>428752.817010256</v>
      </c>
      <c r="H11" s="32">
        <v>0.114394536229385</v>
      </c>
    </row>
    <row r="12" spans="1:8" ht="14.25" x14ac:dyDescent="0.2">
      <c r="A12" s="32">
        <v>11</v>
      </c>
      <c r="B12" s="33">
        <v>23</v>
      </c>
      <c r="C12" s="32">
        <v>144079.242</v>
      </c>
      <c r="D12" s="32">
        <v>1468945.94336325</v>
      </c>
      <c r="E12" s="32">
        <v>1241237.38344957</v>
      </c>
      <c r="F12" s="32">
        <v>227708.55991367501</v>
      </c>
      <c r="G12" s="32">
        <v>1241237.38344957</v>
      </c>
      <c r="H12" s="32">
        <v>0.15501493498958999</v>
      </c>
    </row>
    <row r="13" spans="1:8" ht="14.25" x14ac:dyDescent="0.2">
      <c r="A13" s="32">
        <v>12</v>
      </c>
      <c r="B13" s="33">
        <v>24</v>
      </c>
      <c r="C13" s="32">
        <v>26189.396000000001</v>
      </c>
      <c r="D13" s="32">
        <v>632526.02622820495</v>
      </c>
      <c r="E13" s="32">
        <v>583393.761434188</v>
      </c>
      <c r="F13" s="32">
        <v>49132.264794017101</v>
      </c>
      <c r="G13" s="32">
        <v>583393.761434188</v>
      </c>
      <c r="H13" s="32">
        <v>7.7676273792236003E-2</v>
      </c>
    </row>
    <row r="14" spans="1:8" ht="14.25" x14ac:dyDescent="0.2">
      <c r="A14" s="32">
        <v>13</v>
      </c>
      <c r="B14" s="33">
        <v>25</v>
      </c>
      <c r="C14" s="32">
        <v>76545</v>
      </c>
      <c r="D14" s="32">
        <v>866100.73710000003</v>
      </c>
      <c r="E14" s="32">
        <v>788364.23149999999</v>
      </c>
      <c r="F14" s="32">
        <v>77736.505600000004</v>
      </c>
      <c r="G14" s="32">
        <v>788364.23149999999</v>
      </c>
      <c r="H14" s="32">
        <v>8.9754577348921602E-2</v>
      </c>
    </row>
    <row r="15" spans="1:8" ht="14.25" x14ac:dyDescent="0.2">
      <c r="A15" s="32">
        <v>14</v>
      </c>
      <c r="B15" s="33">
        <v>26</v>
      </c>
      <c r="C15" s="32">
        <v>59806</v>
      </c>
      <c r="D15" s="32">
        <v>328059.42131408397</v>
      </c>
      <c r="E15" s="32">
        <v>285514.45936056302</v>
      </c>
      <c r="F15" s="32">
        <v>42544.961953520899</v>
      </c>
      <c r="G15" s="32">
        <v>285514.45936056302</v>
      </c>
      <c r="H15" s="32">
        <v>0.12968675547588801</v>
      </c>
    </row>
    <row r="16" spans="1:8" ht="14.25" x14ac:dyDescent="0.2">
      <c r="A16" s="32">
        <v>15</v>
      </c>
      <c r="B16" s="33">
        <v>27</v>
      </c>
      <c r="C16" s="32">
        <v>120894.21</v>
      </c>
      <c r="D16" s="32">
        <v>952183.2966</v>
      </c>
      <c r="E16" s="32">
        <v>826542.78300000005</v>
      </c>
      <c r="F16" s="32">
        <v>125640.51360000001</v>
      </c>
      <c r="G16" s="32">
        <v>826542.78300000005</v>
      </c>
      <c r="H16" s="32">
        <v>0.131949923978534</v>
      </c>
    </row>
    <row r="17" spans="1:8" ht="14.25" x14ac:dyDescent="0.2">
      <c r="A17" s="32">
        <v>16</v>
      </c>
      <c r="B17" s="33">
        <v>29</v>
      </c>
      <c r="C17" s="32">
        <v>163624</v>
      </c>
      <c r="D17" s="32">
        <v>2161081.5917076902</v>
      </c>
      <c r="E17" s="32">
        <v>1916269.9898931601</v>
      </c>
      <c r="F17" s="32">
        <v>244811.60181453</v>
      </c>
      <c r="G17" s="32">
        <v>1916269.9898931601</v>
      </c>
      <c r="H17" s="32">
        <v>0.113281980076041</v>
      </c>
    </row>
    <row r="18" spans="1:8" ht="14.25" x14ac:dyDescent="0.2">
      <c r="A18" s="32">
        <v>17</v>
      </c>
      <c r="B18" s="33">
        <v>31</v>
      </c>
      <c r="C18" s="32">
        <v>23883.057000000001</v>
      </c>
      <c r="D18" s="32">
        <v>241409.7738421</v>
      </c>
      <c r="E18" s="32">
        <v>202342.885703376</v>
      </c>
      <c r="F18" s="32">
        <v>39066.888138723902</v>
      </c>
      <c r="G18" s="32">
        <v>202342.885703376</v>
      </c>
      <c r="H18" s="32">
        <v>0.16182811290928401</v>
      </c>
    </row>
    <row r="19" spans="1:8" ht="14.25" x14ac:dyDescent="0.2">
      <c r="A19" s="32">
        <v>18</v>
      </c>
      <c r="B19" s="33">
        <v>32</v>
      </c>
      <c r="C19" s="32">
        <v>15282.478999999999</v>
      </c>
      <c r="D19" s="32">
        <v>262827.09537559899</v>
      </c>
      <c r="E19" s="32">
        <v>237142.12444253301</v>
      </c>
      <c r="F19" s="32">
        <v>25684.970933066499</v>
      </c>
      <c r="G19" s="32">
        <v>237142.12444253301</v>
      </c>
      <c r="H19" s="32">
        <v>9.77257344656981E-2</v>
      </c>
    </row>
    <row r="20" spans="1:8" ht="14.25" x14ac:dyDescent="0.2">
      <c r="A20" s="32">
        <v>19</v>
      </c>
      <c r="B20" s="33">
        <v>33</v>
      </c>
      <c r="C20" s="32">
        <v>53016.023000000001</v>
      </c>
      <c r="D20" s="32">
        <v>668617.43143243296</v>
      </c>
      <c r="E20" s="32">
        <v>537708.61417715403</v>
      </c>
      <c r="F20" s="32">
        <v>130908.81725528</v>
      </c>
      <c r="G20" s="32">
        <v>537708.61417715403</v>
      </c>
      <c r="H20" s="32">
        <v>0.19579031461208399</v>
      </c>
    </row>
    <row r="21" spans="1:8" ht="14.25" x14ac:dyDescent="0.2">
      <c r="A21" s="32">
        <v>20</v>
      </c>
      <c r="B21" s="33">
        <v>34</v>
      </c>
      <c r="C21" s="32">
        <v>41062.275999999998</v>
      </c>
      <c r="D21" s="32">
        <v>265687.60854679701</v>
      </c>
      <c r="E21" s="32">
        <v>196569.78401897999</v>
      </c>
      <c r="F21" s="32">
        <v>69117.824527817094</v>
      </c>
      <c r="G21" s="32">
        <v>196569.78401897999</v>
      </c>
      <c r="H21" s="32">
        <v>0.26014696321692798</v>
      </c>
    </row>
    <row r="22" spans="1:8" ht="14.25" x14ac:dyDescent="0.2">
      <c r="A22" s="32">
        <v>21</v>
      </c>
      <c r="B22" s="33">
        <v>35</v>
      </c>
      <c r="C22" s="32">
        <v>39332.786</v>
      </c>
      <c r="D22" s="32">
        <v>870722.51823008806</v>
      </c>
      <c r="E22" s="32">
        <v>826730.28540000005</v>
      </c>
      <c r="F22" s="32">
        <v>43992.232830088498</v>
      </c>
      <c r="G22" s="32">
        <v>826730.28540000005</v>
      </c>
      <c r="H22" s="32">
        <v>5.052382579873E-2</v>
      </c>
    </row>
    <row r="23" spans="1:8" ht="14.25" x14ac:dyDescent="0.2">
      <c r="A23" s="32">
        <v>22</v>
      </c>
      <c r="B23" s="33">
        <v>36</v>
      </c>
      <c r="C23" s="32">
        <v>134786.06</v>
      </c>
      <c r="D23" s="32">
        <v>608638.19557699095</v>
      </c>
      <c r="E23" s="32">
        <v>509903.369925173</v>
      </c>
      <c r="F23" s="32">
        <v>98734.825651817999</v>
      </c>
      <c r="G23" s="32">
        <v>509903.369925173</v>
      </c>
      <c r="H23" s="32">
        <v>0.16222252623862499</v>
      </c>
    </row>
    <row r="24" spans="1:8" ht="14.25" x14ac:dyDescent="0.2">
      <c r="A24" s="32">
        <v>23</v>
      </c>
      <c r="B24" s="33">
        <v>37</v>
      </c>
      <c r="C24" s="32">
        <v>89200.554000000004</v>
      </c>
      <c r="D24" s="32">
        <v>889016.29410884995</v>
      </c>
      <c r="E24" s="32">
        <v>773321.56485390896</v>
      </c>
      <c r="F24" s="32">
        <v>115694.72925494</v>
      </c>
      <c r="G24" s="32">
        <v>773321.56485390896</v>
      </c>
      <c r="H24" s="32">
        <v>0.13013791763053401</v>
      </c>
    </row>
    <row r="25" spans="1:8" ht="14.25" x14ac:dyDescent="0.2">
      <c r="A25" s="32">
        <v>24</v>
      </c>
      <c r="B25" s="33">
        <v>38</v>
      </c>
      <c r="C25" s="32">
        <v>92442.375</v>
      </c>
      <c r="D25" s="32">
        <v>514476.45710619498</v>
      </c>
      <c r="E25" s="32">
        <v>477928.92602831899</v>
      </c>
      <c r="F25" s="32">
        <v>36547.531077876098</v>
      </c>
      <c r="G25" s="32">
        <v>477928.92602831899</v>
      </c>
      <c r="H25" s="32">
        <v>7.1038296452761093E-2</v>
      </c>
    </row>
    <row r="26" spans="1:8" ht="14.25" x14ac:dyDescent="0.2">
      <c r="A26" s="32">
        <v>25</v>
      </c>
      <c r="B26" s="33">
        <v>39</v>
      </c>
      <c r="C26" s="32">
        <v>85606.638999999996</v>
      </c>
      <c r="D26" s="32">
        <v>113873.210951872</v>
      </c>
      <c r="E26" s="32">
        <v>80718.575441527704</v>
      </c>
      <c r="F26" s="32">
        <v>33154.6355103444</v>
      </c>
      <c r="G26" s="32">
        <v>80718.575441527704</v>
      </c>
      <c r="H26" s="32">
        <v>0.291153953007938</v>
      </c>
    </row>
    <row r="27" spans="1:8" ht="14.25" x14ac:dyDescent="0.2">
      <c r="A27" s="32">
        <v>26</v>
      </c>
      <c r="B27" s="33">
        <v>42</v>
      </c>
      <c r="C27" s="32">
        <v>10260.806</v>
      </c>
      <c r="D27" s="32">
        <v>168431.8173</v>
      </c>
      <c r="E27" s="32">
        <v>146314.1067</v>
      </c>
      <c r="F27" s="32">
        <v>22117.710599999999</v>
      </c>
      <c r="G27" s="32">
        <v>146314.1067</v>
      </c>
      <c r="H27" s="32">
        <v>0.13131551362772101</v>
      </c>
    </row>
    <row r="28" spans="1:8" ht="14.25" x14ac:dyDescent="0.2">
      <c r="A28" s="32">
        <v>27</v>
      </c>
      <c r="B28" s="33">
        <v>75</v>
      </c>
      <c r="C28" s="32">
        <v>257</v>
      </c>
      <c r="D28" s="32">
        <v>169162.820512821</v>
      </c>
      <c r="E28" s="32">
        <v>160876.758547009</v>
      </c>
      <c r="F28" s="32">
        <v>8286.0619658119704</v>
      </c>
      <c r="G28" s="32">
        <v>160876.758547009</v>
      </c>
      <c r="H28" s="32">
        <v>4.8982760754949603E-2</v>
      </c>
    </row>
    <row r="29" spans="1:8" ht="14.25" x14ac:dyDescent="0.2">
      <c r="A29" s="32">
        <v>28</v>
      </c>
      <c r="B29" s="33">
        <v>76</v>
      </c>
      <c r="C29" s="32">
        <v>2532</v>
      </c>
      <c r="D29" s="32">
        <v>449784.36356495699</v>
      </c>
      <c r="E29" s="32">
        <v>419556.34311111103</v>
      </c>
      <c r="F29" s="32">
        <v>30228.020453846199</v>
      </c>
      <c r="G29" s="32">
        <v>419556.34311111103</v>
      </c>
      <c r="H29" s="32">
        <v>6.7205583169368394E-2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5708.7274033734202</v>
      </c>
      <c r="E30" s="32">
        <v>4987.6239921337301</v>
      </c>
      <c r="F30" s="32">
        <v>721.10341123969397</v>
      </c>
      <c r="G30" s="32">
        <v>4987.6239921337301</v>
      </c>
      <c r="H30" s="32">
        <v>0.126315965063173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2015-01-15T05:58:17Z</dcterms:modified>
</cp:coreProperties>
</file>