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<sst xmlns="http://schemas.openxmlformats.org/spreadsheetml/2006/main" count="112" uniqueCount="70">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</sst>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21163062.355900001</v>
      </c>
      <c r="F3" s="25">
        <f>RA!I7</f>
        <v>2367703.3635999998</v>
      </c>
      <c r="G3" s="16">
        <f>E3-F3</f>
        <v>18795358.9923</v>
      </c>
      <c r="H3" s="27">
        <f>RA!J7</f>
        <v>11.1879052463308</v>
      </c>
      <c r="I3" s="20">
        <f>SUM(I4:I38)</f>
        <v>21163070.151098154</v>
      </c>
      <c r="J3" s="21">
        <f>SUM(J4:J38)</f>
        <v>18795358.958322994</v>
      </c>
      <c r="K3" s="22">
        <f>E3-I3</f>
        <v>-7.7951981537044048</v>
      </c>
      <c r="L3" s="22">
        <f>G3-J3</f>
        <v>3.3977005630731583E-2</v>
      </c>
    </row>
    <row r="4" spans="1:13" x14ac:dyDescent="0.15">
      <c r="A4" s="40">
        <f>RA!A8</f>
        <v>42022</v>
      </c>
      <c r="B4" s="12">
        <v>12</v>
      </c>
      <c r="C4" s="37" t="s">
        <v>6</v>
      </c>
      <c r="D4" s="37"/>
      <c r="E4" s="15">
        <f>VLOOKUP(C4,RA!B8:D38,3,0)</f>
        <v>906157.35510000004</v>
      </c>
      <c r="F4" s="25">
        <f>VLOOKUP(C4,RA!B8:I41,8,0)</f>
        <v>225070.9418</v>
      </c>
      <c r="G4" s="16">
        <f t="shared" ref="G4:G38" si="0">E4-F4</f>
        <v>681086.41330000001</v>
      </c>
      <c r="H4" s="27">
        <f>RA!J8</f>
        <v>24.837953423129498</v>
      </c>
      <c r="I4" s="20">
        <f>VLOOKUP(B4,RMS!B:D,3,FALSE)</f>
        <v>906158.60050427401</v>
      </c>
      <c r="J4" s="21">
        <f>VLOOKUP(B4,RMS!B:E,4,FALSE)</f>
        <v>681086.43032136804</v>
      </c>
      <c r="K4" s="22">
        <f t="shared" ref="K4:K38" si="1">E4-I4</f>
        <v>-1.2454042739700526</v>
      </c>
      <c r="L4" s="22">
        <f t="shared" ref="L4:L38" si="2">G4-J4</f>
        <v>-1.7021368024870753E-2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134909.27170000001</v>
      </c>
      <c r="F5" s="25">
        <f>VLOOKUP(C5,RA!B9:I42,8,0)</f>
        <v>31857.830699999999</v>
      </c>
      <c r="G5" s="16">
        <f t="shared" si="0"/>
        <v>103051.44100000002</v>
      </c>
      <c r="H5" s="27">
        <f>RA!J9</f>
        <v>23.614263347920801</v>
      </c>
      <c r="I5" s="20">
        <f>VLOOKUP(B5,RMS!B:D,3,FALSE)</f>
        <v>134909.336468316</v>
      </c>
      <c r="J5" s="21">
        <f>VLOOKUP(B5,RMS!B:E,4,FALSE)</f>
        <v>103051.460097111</v>
      </c>
      <c r="K5" s="22">
        <f t="shared" si="1"/>
        <v>-6.4768315991386771E-2</v>
      </c>
      <c r="L5" s="22">
        <f t="shared" si="2"/>
        <v>-1.9097110984148458E-2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192299.98579999999</v>
      </c>
      <c r="F6" s="25">
        <f>VLOOKUP(C6,RA!B10:I43,8,0)</f>
        <v>46013.584300000002</v>
      </c>
      <c r="G6" s="16">
        <f t="shared" si="0"/>
        <v>146286.40149999998</v>
      </c>
      <c r="H6" s="27">
        <f>RA!J10</f>
        <v>23.928022723754101</v>
      </c>
      <c r="I6" s="20">
        <f>VLOOKUP(B6,RMS!B:D,3,FALSE)</f>
        <v>192302.36972906001</v>
      </c>
      <c r="J6" s="21">
        <f>VLOOKUP(B6,RMS!B:E,4,FALSE)</f>
        <v>146286.40160341901</v>
      </c>
      <c r="K6" s="22">
        <f t="shared" si="1"/>
        <v>-2.3839290600153618</v>
      </c>
      <c r="L6" s="22">
        <f t="shared" si="2"/>
        <v>-1.0341903544031084E-4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80538.382899999997</v>
      </c>
      <c r="F7" s="25">
        <f>VLOOKUP(C7,RA!B11:I44,8,0)</f>
        <v>15951.536099999999</v>
      </c>
      <c r="G7" s="16">
        <f t="shared" si="0"/>
        <v>64586.846799999999</v>
      </c>
      <c r="H7" s="27">
        <f>RA!J11</f>
        <v>19.806129109652101</v>
      </c>
      <c r="I7" s="20">
        <f>VLOOKUP(B7,RMS!B:D,3,FALSE)</f>
        <v>80538.463282051307</v>
      </c>
      <c r="J7" s="21">
        <f>VLOOKUP(B7,RMS!B:E,4,FALSE)</f>
        <v>64586.846741880297</v>
      </c>
      <c r="K7" s="22">
        <f t="shared" si="1"/>
        <v>-8.0382051310152747E-2</v>
      </c>
      <c r="L7" s="22">
        <f t="shared" si="2"/>
        <v>5.8119701861869544E-5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246126.53940000001</v>
      </c>
      <c r="F8" s="25">
        <f>VLOOKUP(C8,RA!B12:I45,8,0)</f>
        <v>18479.271400000001</v>
      </c>
      <c r="G8" s="16">
        <f t="shared" si="0"/>
        <v>227647.26800000001</v>
      </c>
      <c r="H8" s="27">
        <f>RA!J12</f>
        <v>7.50803690046925</v>
      </c>
      <c r="I8" s="20">
        <f>VLOOKUP(B8,RMS!B:D,3,FALSE)</f>
        <v>246126.62034188001</v>
      </c>
      <c r="J8" s="21">
        <f>VLOOKUP(B8,RMS!B:E,4,FALSE)</f>
        <v>227647.26764786299</v>
      </c>
      <c r="K8" s="22">
        <f t="shared" si="1"/>
        <v>-8.0941880005411804E-2</v>
      </c>
      <c r="L8" s="22">
        <f t="shared" si="2"/>
        <v>3.5213702358305454E-4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599880.22759999998</v>
      </c>
      <c r="F9" s="25">
        <f>VLOOKUP(C9,RA!B13:I46,8,0)</f>
        <v>-19424.004700000001</v>
      </c>
      <c r="G9" s="16">
        <f t="shared" si="0"/>
        <v>619304.23230000003</v>
      </c>
      <c r="H9" s="27">
        <f>RA!J13</f>
        <v>-3.2379804844896301</v>
      </c>
      <c r="I9" s="20">
        <f>VLOOKUP(B9,RMS!B:D,3,FALSE)</f>
        <v>599880.417794017</v>
      </c>
      <c r="J9" s="21">
        <f>VLOOKUP(B9,RMS!B:E,4,FALSE)</f>
        <v>619304.231448718</v>
      </c>
      <c r="K9" s="22">
        <f t="shared" si="1"/>
        <v>-0.19019401702098548</v>
      </c>
      <c r="L9" s="22">
        <f t="shared" si="2"/>
        <v>8.5128203500062227E-4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220639.8303</v>
      </c>
      <c r="F10" s="25">
        <f>VLOOKUP(C10,RA!B14:I47,8,0)</f>
        <v>38579.366499999996</v>
      </c>
      <c r="G10" s="16">
        <f t="shared" si="0"/>
        <v>182060.4638</v>
      </c>
      <c r="H10" s="27">
        <f>RA!J14</f>
        <v>17.485223065819198</v>
      </c>
      <c r="I10" s="20">
        <f>VLOOKUP(B10,RMS!B:D,3,FALSE)</f>
        <v>220639.82024957301</v>
      </c>
      <c r="J10" s="21">
        <f>VLOOKUP(B10,RMS!B:E,4,FALSE)</f>
        <v>182060.46429316199</v>
      </c>
      <c r="K10" s="22">
        <f t="shared" si="1"/>
        <v>1.0050426993984729E-2</v>
      </c>
      <c r="L10" s="22">
        <f t="shared" si="2"/>
        <v>-4.931619914714247E-4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231440.95310000001</v>
      </c>
      <c r="F11" s="25">
        <f>VLOOKUP(C11,RA!B15:I48,8,0)</f>
        <v>-23850.426800000001</v>
      </c>
      <c r="G11" s="16">
        <f t="shared" si="0"/>
        <v>255291.3799</v>
      </c>
      <c r="H11" s="27">
        <f>RA!J15</f>
        <v>-10.3051886369025</v>
      </c>
      <c r="I11" s="20">
        <f>VLOOKUP(B11,RMS!B:D,3,FALSE)</f>
        <v>231441.14339487199</v>
      </c>
      <c r="J11" s="21">
        <f>VLOOKUP(B11,RMS!B:E,4,FALSE)</f>
        <v>255291.38492991499</v>
      </c>
      <c r="K11" s="22">
        <f t="shared" si="1"/>
        <v>-0.19029487197985873</v>
      </c>
      <c r="L11" s="22">
        <f t="shared" si="2"/>
        <v>-5.0299149879720062E-3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990167.22499999998</v>
      </c>
      <c r="F12" s="25">
        <f>VLOOKUP(C12,RA!B16:I49,8,0)</f>
        <v>40557.43</v>
      </c>
      <c r="G12" s="16">
        <f t="shared" si="0"/>
        <v>949609.79499999993</v>
      </c>
      <c r="H12" s="27">
        <f>RA!J16</f>
        <v>4.0960182256083097</v>
      </c>
      <c r="I12" s="20">
        <f>VLOOKUP(B12,RMS!B:D,3,FALSE)</f>
        <v>990166.91883675195</v>
      </c>
      <c r="J12" s="21">
        <f>VLOOKUP(B12,RMS!B:E,4,FALSE)</f>
        <v>949609.794765812</v>
      </c>
      <c r="K12" s="22">
        <f t="shared" si="1"/>
        <v>0.30616324802394956</v>
      </c>
      <c r="L12" s="22">
        <f t="shared" si="2"/>
        <v>2.3418792989104986E-4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612495.46109999996</v>
      </c>
      <c r="F13" s="25">
        <f>VLOOKUP(C13,RA!B17:I50,8,0)</f>
        <v>62417.292800000003</v>
      </c>
      <c r="G13" s="16">
        <f t="shared" si="0"/>
        <v>550078.1682999999</v>
      </c>
      <c r="H13" s="27">
        <f>RA!J17</f>
        <v>10.190653933647599</v>
      </c>
      <c r="I13" s="20">
        <f>VLOOKUP(B13,RMS!B:D,3,FALSE)</f>
        <v>612495.57814786304</v>
      </c>
      <c r="J13" s="21">
        <f>VLOOKUP(B13,RMS!B:E,4,FALSE)</f>
        <v>550078.168846154</v>
      </c>
      <c r="K13" s="22">
        <f t="shared" si="1"/>
        <v>-0.1170478630810976</v>
      </c>
      <c r="L13" s="22">
        <f t="shared" si="2"/>
        <v>-5.4615410044789314E-4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2523375.5682000001</v>
      </c>
      <c r="F14" s="25">
        <f>VLOOKUP(C14,RA!B18:I51,8,0)</f>
        <v>399255.52039999998</v>
      </c>
      <c r="G14" s="16">
        <f t="shared" si="0"/>
        <v>2124120.0478000003</v>
      </c>
      <c r="H14" s="27">
        <f>RA!J18</f>
        <v>15.822278912084499</v>
      </c>
      <c r="I14" s="20">
        <f>VLOOKUP(B14,RMS!B:D,3,FALSE)</f>
        <v>2523375.5357367499</v>
      </c>
      <c r="J14" s="21">
        <f>VLOOKUP(B14,RMS!B:E,4,FALSE)</f>
        <v>2124120.0264641</v>
      </c>
      <c r="K14" s="22">
        <f t="shared" si="1"/>
        <v>3.246325021609664E-2</v>
      </c>
      <c r="L14" s="22">
        <f t="shared" si="2"/>
        <v>2.1335900295525789E-2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722788.13260000001</v>
      </c>
      <c r="F15" s="25">
        <f>VLOOKUP(C15,RA!B19:I52,8,0)</f>
        <v>69696.554300000003</v>
      </c>
      <c r="G15" s="16">
        <f t="shared" si="0"/>
        <v>653091.57830000005</v>
      </c>
      <c r="H15" s="27">
        <f>RA!J19</f>
        <v>9.6427363920999696</v>
      </c>
      <c r="I15" s="20">
        <f>VLOOKUP(B15,RMS!B:D,3,FALSE)</f>
        <v>722788.01663504296</v>
      </c>
      <c r="J15" s="21">
        <f>VLOOKUP(B15,RMS!B:E,4,FALSE)</f>
        <v>653091.57752564095</v>
      </c>
      <c r="K15" s="22">
        <f t="shared" si="1"/>
        <v>0.11596495704725385</v>
      </c>
      <c r="L15" s="22">
        <f t="shared" si="2"/>
        <v>7.7435909770429134E-4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1380443.5090999999</v>
      </c>
      <c r="F16" s="25">
        <f>VLOOKUP(C16,RA!B20:I53,8,0)</f>
        <v>99246.966700000004</v>
      </c>
      <c r="G16" s="16">
        <f t="shared" si="0"/>
        <v>1281196.5423999999</v>
      </c>
      <c r="H16" s="27">
        <f>RA!J20</f>
        <v>7.1894985956147899</v>
      </c>
      <c r="I16" s="20">
        <f>VLOOKUP(B16,RMS!B:D,3,FALSE)</f>
        <v>1380443.6425999999</v>
      </c>
      <c r="J16" s="21">
        <f>VLOOKUP(B16,RMS!B:E,4,FALSE)</f>
        <v>1281196.5423999999</v>
      </c>
      <c r="K16" s="22">
        <f t="shared" si="1"/>
        <v>-0.13349999999627471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452397.4461</v>
      </c>
      <c r="F17" s="25">
        <f>VLOOKUP(C17,RA!B21:I54,8,0)</f>
        <v>46283.591099999998</v>
      </c>
      <c r="G17" s="16">
        <f t="shared" si="0"/>
        <v>406113.85499999998</v>
      </c>
      <c r="H17" s="27">
        <f>RA!J21</f>
        <v>10.2307366009686</v>
      </c>
      <c r="I17" s="20">
        <f>VLOOKUP(B17,RMS!B:D,3,FALSE)</f>
        <v>452397.24361718498</v>
      </c>
      <c r="J17" s="21">
        <f>VLOOKUP(B17,RMS!B:E,4,FALSE)</f>
        <v>406113.854789812</v>
      </c>
      <c r="K17" s="22">
        <f t="shared" si="1"/>
        <v>0.20248281501699239</v>
      </c>
      <c r="L17" s="22">
        <f t="shared" si="2"/>
        <v>2.1018797997385263E-4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1450404.6137000001</v>
      </c>
      <c r="F18" s="25">
        <f>VLOOKUP(C18,RA!B22:I55,8,0)</f>
        <v>172233.1103</v>
      </c>
      <c r="G18" s="16">
        <f t="shared" si="0"/>
        <v>1278171.5034</v>
      </c>
      <c r="H18" s="27">
        <f>RA!J22</f>
        <v>11.874831938146601</v>
      </c>
      <c r="I18" s="20">
        <f>VLOOKUP(B18,RMS!B:D,3,FALSE)</f>
        <v>1450406.4612</v>
      </c>
      <c r="J18" s="21">
        <f>VLOOKUP(B18,RMS!B:E,4,FALSE)</f>
        <v>1278171.5022</v>
      </c>
      <c r="K18" s="22">
        <f t="shared" si="1"/>
        <v>-1.847499999916181</v>
      </c>
      <c r="L18" s="22">
        <f t="shared" si="2"/>
        <v>1.2000000569969416E-3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3291716.2604999999</v>
      </c>
      <c r="F19" s="25">
        <f>VLOOKUP(C19,RA!B23:I56,8,0)</f>
        <v>300873.27750000003</v>
      </c>
      <c r="G19" s="16">
        <f t="shared" si="0"/>
        <v>2990842.983</v>
      </c>
      <c r="H19" s="27">
        <f>RA!J23</f>
        <v>9.1403162875982105</v>
      </c>
      <c r="I19" s="20">
        <f>VLOOKUP(B19,RMS!B:D,3,FALSE)</f>
        <v>3291718.6836820501</v>
      </c>
      <c r="J19" s="21">
        <f>VLOOKUP(B19,RMS!B:E,4,FALSE)</f>
        <v>2990843.0186940199</v>
      </c>
      <c r="K19" s="22">
        <f t="shared" si="1"/>
        <v>-2.4231820502318442</v>
      </c>
      <c r="L19" s="22">
        <f t="shared" si="2"/>
        <v>-3.5694019868969917E-2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319205.17359999998</v>
      </c>
      <c r="F20" s="25">
        <f>VLOOKUP(C20,RA!B24:I57,8,0)</f>
        <v>49920.465100000001</v>
      </c>
      <c r="G20" s="16">
        <f t="shared" si="0"/>
        <v>269284.70849999995</v>
      </c>
      <c r="H20" s="27">
        <f>RA!J24</f>
        <v>15.6389899753179</v>
      </c>
      <c r="I20" s="20">
        <f>VLOOKUP(B20,RMS!B:D,3,FALSE)</f>
        <v>319205.19793520198</v>
      </c>
      <c r="J20" s="21">
        <f>VLOOKUP(B20,RMS!B:E,4,FALSE)</f>
        <v>269284.71235768299</v>
      </c>
      <c r="K20" s="22">
        <f t="shared" si="1"/>
        <v>-2.4335202004294842E-2</v>
      </c>
      <c r="L20" s="22">
        <f t="shared" si="2"/>
        <v>-3.8576830411329865E-3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384183.78480000002</v>
      </c>
      <c r="F21" s="25">
        <f>VLOOKUP(C21,RA!B25:I58,8,0)</f>
        <v>34738.238799999999</v>
      </c>
      <c r="G21" s="16">
        <f t="shared" si="0"/>
        <v>349445.54600000003</v>
      </c>
      <c r="H21" s="27">
        <f>RA!J25</f>
        <v>9.0420887539759605</v>
      </c>
      <c r="I21" s="20">
        <f>VLOOKUP(B21,RMS!B:D,3,FALSE)</f>
        <v>384183.78891448502</v>
      </c>
      <c r="J21" s="21">
        <f>VLOOKUP(B21,RMS!B:E,4,FALSE)</f>
        <v>349445.55141565402</v>
      </c>
      <c r="K21" s="22">
        <f t="shared" si="1"/>
        <v>-4.114484996534884E-3</v>
      </c>
      <c r="L21" s="22">
        <f t="shared" si="2"/>
        <v>-5.4156539845280349E-3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796189.76580000005</v>
      </c>
      <c r="F22" s="25">
        <f>VLOOKUP(C22,RA!B26:I59,8,0)</f>
        <v>169448.2898</v>
      </c>
      <c r="G22" s="16">
        <f t="shared" si="0"/>
        <v>626741.47600000002</v>
      </c>
      <c r="H22" s="27">
        <f>RA!J26</f>
        <v>21.282399884874302</v>
      </c>
      <c r="I22" s="20">
        <f>VLOOKUP(B22,RMS!B:D,3,FALSE)</f>
        <v>796189.672961251</v>
      </c>
      <c r="J22" s="21">
        <f>VLOOKUP(B22,RMS!B:E,4,FALSE)</f>
        <v>626741.45447604696</v>
      </c>
      <c r="K22" s="22">
        <f t="shared" si="1"/>
        <v>9.2838749056681991E-2</v>
      </c>
      <c r="L22" s="22">
        <f t="shared" si="2"/>
        <v>2.1523953066207469E-2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347108.1716</v>
      </c>
      <c r="F23" s="25">
        <f>VLOOKUP(C23,RA!B27:I60,8,0)</f>
        <v>91195.252299999993</v>
      </c>
      <c r="G23" s="16">
        <f t="shared" si="0"/>
        <v>255912.91930000001</v>
      </c>
      <c r="H23" s="27">
        <f>RA!J27</f>
        <v>26.272862398956001</v>
      </c>
      <c r="I23" s="20">
        <f>VLOOKUP(B23,RMS!B:D,3,FALSE)</f>
        <v>347108.042593889</v>
      </c>
      <c r="J23" s="21">
        <f>VLOOKUP(B23,RMS!B:E,4,FALSE)</f>
        <v>255912.937705711</v>
      </c>
      <c r="K23" s="22">
        <f t="shared" si="1"/>
        <v>0.12900611100485548</v>
      </c>
      <c r="L23" s="22">
        <f t="shared" si="2"/>
        <v>-1.8405710987281054E-2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1090263.446</v>
      </c>
      <c r="F24" s="25">
        <f>VLOOKUP(C24,RA!B28:I61,8,0)</f>
        <v>72136.532900000006</v>
      </c>
      <c r="G24" s="16">
        <f t="shared" si="0"/>
        <v>1018126.9131</v>
      </c>
      <c r="H24" s="27">
        <f>RA!J28</f>
        <v>6.6164313923077298</v>
      </c>
      <c r="I24" s="20">
        <f>VLOOKUP(B24,RMS!B:D,3,FALSE)</f>
        <v>1090263.4425371699</v>
      </c>
      <c r="J24" s="21">
        <f>VLOOKUP(B24,RMS!B:E,4,FALSE)</f>
        <v>1018126.9045115</v>
      </c>
      <c r="K24" s="22">
        <f t="shared" si="1"/>
        <v>3.4628300927579403E-3</v>
      </c>
      <c r="L24" s="22">
        <f t="shared" si="2"/>
        <v>8.588499971665442E-3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724398.05350000004</v>
      </c>
      <c r="F25" s="25">
        <f>VLOOKUP(C25,RA!B29:I62,8,0)</f>
        <v>120798.5955</v>
      </c>
      <c r="G25" s="16">
        <f t="shared" si="0"/>
        <v>603599.4580000001</v>
      </c>
      <c r="H25" s="27">
        <f>RA!J29</f>
        <v>16.6757206091802</v>
      </c>
      <c r="I25" s="20">
        <f>VLOOKUP(B25,RMS!B:D,3,FALSE)</f>
        <v>724398.05889911496</v>
      </c>
      <c r="J25" s="21">
        <f>VLOOKUP(B25,RMS!B:E,4,FALSE)</f>
        <v>603599.46631654305</v>
      </c>
      <c r="K25" s="22">
        <f t="shared" si="1"/>
        <v>-5.3991149179637432E-3</v>
      </c>
      <c r="L25" s="22">
        <f t="shared" si="2"/>
        <v>-8.3165429532527924E-3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1214422.7246999999</v>
      </c>
      <c r="F26" s="25">
        <f>VLOOKUP(C26,RA!B30:I63,8,0)</f>
        <v>141291.85010000001</v>
      </c>
      <c r="G26" s="16">
        <f t="shared" si="0"/>
        <v>1073130.8746</v>
      </c>
      <c r="H26" s="27">
        <f>RA!J30</f>
        <v>11.6344866763674</v>
      </c>
      <c r="I26" s="20">
        <f>VLOOKUP(B26,RMS!B:D,3,FALSE)</f>
        <v>1214422.7538371701</v>
      </c>
      <c r="J26" s="21">
        <f>VLOOKUP(B26,RMS!B:E,4,FALSE)</f>
        <v>1073130.8315521299</v>
      </c>
      <c r="K26" s="22">
        <f t="shared" si="1"/>
        <v>-2.9137170175090432E-2</v>
      </c>
      <c r="L26" s="22">
        <f t="shared" si="2"/>
        <v>4.3047870043665171E-2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847473.52220000001</v>
      </c>
      <c r="F27" s="25">
        <f>VLOOKUP(C27,RA!B31:I64,8,0)</f>
        <v>38482.6633</v>
      </c>
      <c r="G27" s="16">
        <f t="shared" si="0"/>
        <v>808990.85889999999</v>
      </c>
      <c r="H27" s="27">
        <f>RA!J31</f>
        <v>4.5408690999691501</v>
      </c>
      <c r="I27" s="20">
        <f>VLOOKUP(B27,RMS!B:D,3,FALSE)</f>
        <v>847473.51023539796</v>
      </c>
      <c r="J27" s="21">
        <f>VLOOKUP(B27,RMS!B:E,4,FALSE)</f>
        <v>808990.80924070801</v>
      </c>
      <c r="K27" s="22">
        <f t="shared" si="1"/>
        <v>1.1964602046646178E-2</v>
      </c>
      <c r="L27" s="22">
        <f t="shared" si="2"/>
        <v>4.9659291980788112E-2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148300.41409999999</v>
      </c>
      <c r="F28" s="25">
        <f>VLOOKUP(C28,RA!B32:I65,8,0)</f>
        <v>39624.6783</v>
      </c>
      <c r="G28" s="16">
        <f t="shared" si="0"/>
        <v>108675.73579999999</v>
      </c>
      <c r="H28" s="27">
        <f>RA!J32</f>
        <v>26.719195991779799</v>
      </c>
      <c r="I28" s="20">
        <f>VLOOKUP(B28,RMS!B:D,3,FALSE)</f>
        <v>148300.30728457001</v>
      </c>
      <c r="J28" s="21">
        <f>VLOOKUP(B28,RMS!B:E,4,FALSE)</f>
        <v>108675.747813845</v>
      </c>
      <c r="K28" s="22">
        <f t="shared" si="1"/>
        <v>0.10681542998645455</v>
      </c>
      <c r="L28" s="22">
        <f t="shared" si="2"/>
        <v>-1.201384500018321E-2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254219.26930000001</v>
      </c>
      <c r="F30" s="25">
        <f>VLOOKUP(C30,RA!B34:I68,8,0)</f>
        <v>23439.497500000001</v>
      </c>
      <c r="G30" s="16">
        <f t="shared" si="0"/>
        <v>230779.77180000002</v>
      </c>
      <c r="H30" s="27">
        <f>RA!J34</f>
        <v>9.22018915581865</v>
      </c>
      <c r="I30" s="20">
        <f>VLOOKUP(B30,RMS!B:D,3,FALSE)</f>
        <v>254219.2689</v>
      </c>
      <c r="J30" s="21">
        <f>VLOOKUP(B30,RMS!B:E,4,FALSE)</f>
        <v>230779.76139999999</v>
      </c>
      <c r="K30" s="22">
        <f t="shared" si="1"/>
        <v>4.0000001899898052E-4</v>
      </c>
      <c r="L30" s="22">
        <f t="shared" si="2"/>
        <v>1.0400000028312206E-2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254258.9748</v>
      </c>
      <c r="F34" s="25">
        <f>VLOOKUP(C34,RA!B8:I72,8,0)</f>
        <v>13865.3302</v>
      </c>
      <c r="G34" s="16">
        <f t="shared" si="0"/>
        <v>240393.6446</v>
      </c>
      <c r="H34" s="27">
        <f>RA!J38</f>
        <v>5.4532313798977903</v>
      </c>
      <c r="I34" s="20">
        <f>VLOOKUP(B34,RMS!B:D,3,FALSE)</f>
        <v>254258.974358974</v>
      </c>
      <c r="J34" s="21">
        <f>VLOOKUP(B34,RMS!B:E,4,FALSE)</f>
        <v>240393.64529914499</v>
      </c>
      <c r="K34" s="22">
        <f t="shared" si="1"/>
        <v>4.4102600077167153E-4</v>
      </c>
      <c r="L34" s="22">
        <f t="shared" si="2"/>
        <v>-6.9914499181322753E-4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692504.29029999999</v>
      </c>
      <c r="F35" s="25">
        <f>VLOOKUP(C35,RA!B8:I73,8,0)</f>
        <v>43117.531300000002</v>
      </c>
      <c r="G35" s="16">
        <f t="shared" si="0"/>
        <v>649386.75899999996</v>
      </c>
      <c r="H35" s="27">
        <f>RA!J39</f>
        <v>6.2263197360583904</v>
      </c>
      <c r="I35" s="20">
        <f>VLOOKUP(B35,RMS!B:D,3,FALSE)</f>
        <v>692504.278000855</v>
      </c>
      <c r="J35" s="21">
        <f>VLOOKUP(B35,RMS!B:E,4,FALSE)</f>
        <v>649386.757035897</v>
      </c>
      <c r="K35" s="22">
        <f t="shared" si="1"/>
        <v>1.2299144989810884E-2</v>
      </c>
      <c r="L35" s="22">
        <f t="shared" si="2"/>
        <v>1.96410296484828E-3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54754.002999999997</v>
      </c>
      <c r="F38" s="25">
        <f>VLOOKUP(C38,RA!B8:I76,8,0)</f>
        <v>6402.5960999999998</v>
      </c>
      <c r="G38" s="16">
        <f t="shared" si="0"/>
        <v>48351.406899999994</v>
      </c>
      <c r="H38" s="27" t="e">
        <f>RA!#REF!</f>
        <v>#REF!</v>
      </c>
      <c r="I38" s="20">
        <f>VLOOKUP(B38,RMS!B:D,3,FALSE)</f>
        <v>54754.0024203918</v>
      </c>
      <c r="J38" s="21">
        <f>VLOOKUP(B38,RMS!B:E,4,FALSE)</f>
        <v>48351.406429165698</v>
      </c>
      <c r="K38" s="22">
        <f t="shared" si="1"/>
        <v>5.7960819685831666E-4</v>
      </c>
      <c r="L38" s="22">
        <f t="shared" si="2"/>
        <v>4.7083429672056809E-4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21163062.355900001</v>
      </c>
      <c r="E7" s="64">
        <v>20456614</v>
      </c>
      <c r="F7" s="65">
        <v>103.45339827940199</v>
      </c>
      <c r="G7" s="64">
        <v>38681036.035400003</v>
      </c>
      <c r="H7" s="65">
        <v>-45.288274242365098</v>
      </c>
      <c r="I7" s="64">
        <v>2367703.3635999998</v>
      </c>
      <c r="J7" s="65">
        <v>11.1879052463308</v>
      </c>
      <c r="K7" s="64">
        <v>1214995.6765000001</v>
      </c>
      <c r="L7" s="65">
        <v>3.1410629110038899</v>
      </c>
      <c r="M7" s="65">
        <v>0.94873398267602804</v>
      </c>
      <c r="N7" s="64">
        <v>412944973.1243</v>
      </c>
      <c r="O7" s="64">
        <v>412944973.1243</v>
      </c>
      <c r="P7" s="64">
        <v>1127401</v>
      </c>
      <c r="Q7" s="64">
        <v>1129126</v>
      </c>
      <c r="R7" s="65">
        <v>-0.15277302975930099</v>
      </c>
      <c r="S7" s="64">
        <v>18.7715483274363</v>
      </c>
      <c r="T7" s="64">
        <v>19.0749283308506</v>
      </c>
      <c r="U7" s="66">
        <v>-1.61616931178168</v>
      </c>
      <c r="V7" s="54"/>
      <c r="W7" s="54"/>
    </row>
    <row r="8" spans="1:23" ht="14.25" thickBot="1" x14ac:dyDescent="0.2">
      <c r="A8" s="41">
        <v>42022</v>
      </c>
      <c r="B8" s="46" t="s">
        <v>6</v>
      </c>
      <c r="C8" s="52"/>
      <c r="D8" s="67">
        <v>906157.35510000004</v>
      </c>
      <c r="E8" s="67">
        <v>648416</v>
      </c>
      <c r="F8" s="68">
        <v>139.74938235638899</v>
      </c>
      <c r="G8" s="67">
        <v>1397164.5268999999</v>
      </c>
      <c r="H8" s="68">
        <v>-35.143117531722403</v>
      </c>
      <c r="I8" s="67">
        <v>225070.9418</v>
      </c>
      <c r="J8" s="68">
        <v>24.837953423129498</v>
      </c>
      <c r="K8" s="67">
        <v>147488.77989999999</v>
      </c>
      <c r="L8" s="68">
        <v>10.5562929104166</v>
      </c>
      <c r="M8" s="68">
        <v>0.52602077224180799</v>
      </c>
      <c r="N8" s="67">
        <v>15719815.8334</v>
      </c>
      <c r="O8" s="67">
        <v>15719815.8334</v>
      </c>
      <c r="P8" s="67">
        <v>33314</v>
      </c>
      <c r="Q8" s="67">
        <v>33138</v>
      </c>
      <c r="R8" s="68">
        <v>0.53111231818456806</v>
      </c>
      <c r="S8" s="67">
        <v>27.2004969412259</v>
      </c>
      <c r="T8" s="67">
        <v>27.276618697567699</v>
      </c>
      <c r="U8" s="69">
        <v>-0.27985428540631402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134909.27170000001</v>
      </c>
      <c r="E9" s="67">
        <v>178781</v>
      </c>
      <c r="F9" s="68">
        <v>75.460631554807307</v>
      </c>
      <c r="G9" s="67">
        <v>160176.06280000001</v>
      </c>
      <c r="H9" s="68">
        <v>-15.774386420990201</v>
      </c>
      <c r="I9" s="67">
        <v>31857.830699999999</v>
      </c>
      <c r="J9" s="68">
        <v>23.614263347920801</v>
      </c>
      <c r="K9" s="67">
        <v>35456.577700000002</v>
      </c>
      <c r="L9" s="68">
        <v>22.1360027710707</v>
      </c>
      <c r="M9" s="68">
        <v>-0.101497302713454</v>
      </c>
      <c r="N9" s="67">
        <v>2216474.9246</v>
      </c>
      <c r="O9" s="67">
        <v>2216474.9246</v>
      </c>
      <c r="P9" s="67">
        <v>7639</v>
      </c>
      <c r="Q9" s="67">
        <v>8168</v>
      </c>
      <c r="R9" s="68">
        <v>-6.4764936336924599</v>
      </c>
      <c r="S9" s="67">
        <v>17.6605932320984</v>
      </c>
      <c r="T9" s="67">
        <v>18.172139054848198</v>
      </c>
      <c r="U9" s="69">
        <v>-2.8965381628291098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192299.98579999999</v>
      </c>
      <c r="E10" s="67">
        <v>223265</v>
      </c>
      <c r="F10" s="68">
        <v>86.130824715024801</v>
      </c>
      <c r="G10" s="67">
        <v>348251.85720000003</v>
      </c>
      <c r="H10" s="68">
        <v>-44.781346653504599</v>
      </c>
      <c r="I10" s="67">
        <v>46013.584300000002</v>
      </c>
      <c r="J10" s="68">
        <v>23.928022723754101</v>
      </c>
      <c r="K10" s="67">
        <v>15516.7289</v>
      </c>
      <c r="L10" s="68">
        <v>4.4556054990652303</v>
      </c>
      <c r="M10" s="68">
        <v>1.96541781431781</v>
      </c>
      <c r="N10" s="67">
        <v>3229298.6937000002</v>
      </c>
      <c r="O10" s="67">
        <v>3229298.6937000002</v>
      </c>
      <c r="P10" s="67">
        <v>105566</v>
      </c>
      <c r="Q10" s="67">
        <v>105210</v>
      </c>
      <c r="R10" s="68">
        <v>0.33837087729302601</v>
      </c>
      <c r="S10" s="67">
        <v>1.82160909573158</v>
      </c>
      <c r="T10" s="67">
        <v>2.0593899439216798</v>
      </c>
      <c r="U10" s="69">
        <v>-13.053341067920201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80538.382899999997</v>
      </c>
      <c r="E11" s="67">
        <v>90689</v>
      </c>
      <c r="F11" s="68">
        <v>88.807223478040299</v>
      </c>
      <c r="G11" s="67">
        <v>100636.5738</v>
      </c>
      <c r="H11" s="68">
        <v>-19.9710603621524</v>
      </c>
      <c r="I11" s="67">
        <v>15951.536099999999</v>
      </c>
      <c r="J11" s="68">
        <v>19.806129109652101</v>
      </c>
      <c r="K11" s="67">
        <v>16641.4611</v>
      </c>
      <c r="L11" s="68">
        <v>16.536196008691999</v>
      </c>
      <c r="M11" s="68">
        <v>-4.1458198643386998E-2</v>
      </c>
      <c r="N11" s="67">
        <v>1358604.2416000001</v>
      </c>
      <c r="O11" s="67">
        <v>1358604.2416000001</v>
      </c>
      <c r="P11" s="67">
        <v>3891</v>
      </c>
      <c r="Q11" s="67">
        <v>3828</v>
      </c>
      <c r="R11" s="68">
        <v>1.64576802507836</v>
      </c>
      <c r="S11" s="67">
        <v>20.6986334875353</v>
      </c>
      <c r="T11" s="67">
        <v>20.372190569488001</v>
      </c>
      <c r="U11" s="69">
        <v>1.5771230416922699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246126.53940000001</v>
      </c>
      <c r="E12" s="67">
        <v>279405</v>
      </c>
      <c r="F12" s="68">
        <v>88.089525742202198</v>
      </c>
      <c r="G12" s="67">
        <v>505360.59399999998</v>
      </c>
      <c r="H12" s="68">
        <v>-51.296847771237204</v>
      </c>
      <c r="I12" s="67">
        <v>18479.271400000001</v>
      </c>
      <c r="J12" s="68">
        <v>7.50803690046925</v>
      </c>
      <c r="K12" s="67">
        <v>-32864.995999999999</v>
      </c>
      <c r="L12" s="68">
        <v>-6.50327635161835</v>
      </c>
      <c r="M12" s="68">
        <v>-1.5622782184424999</v>
      </c>
      <c r="N12" s="67">
        <v>8018461.1832999997</v>
      </c>
      <c r="O12" s="67">
        <v>8018461.1832999997</v>
      </c>
      <c r="P12" s="67">
        <v>2933</v>
      </c>
      <c r="Q12" s="67">
        <v>3314</v>
      </c>
      <c r="R12" s="68">
        <v>-11.496680748340401</v>
      </c>
      <c r="S12" s="67">
        <v>83.916310739856797</v>
      </c>
      <c r="T12" s="67">
        <v>84.738879209414605</v>
      </c>
      <c r="U12" s="69">
        <v>-0.98022477669184205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599880.22759999998</v>
      </c>
      <c r="E13" s="67">
        <v>649159</v>
      </c>
      <c r="F13" s="68">
        <v>92.408828592070705</v>
      </c>
      <c r="G13" s="67">
        <v>869392.45460000006</v>
      </c>
      <c r="H13" s="68">
        <v>-31.000065111446201</v>
      </c>
      <c r="I13" s="67">
        <v>-19424.004700000001</v>
      </c>
      <c r="J13" s="68">
        <v>-3.2379804844896301</v>
      </c>
      <c r="K13" s="67">
        <v>-36264.218999999997</v>
      </c>
      <c r="L13" s="68">
        <v>-4.1712139101419803</v>
      </c>
      <c r="M13" s="68">
        <v>-0.46437548537857698</v>
      </c>
      <c r="N13" s="67">
        <v>7419757.7143999999</v>
      </c>
      <c r="O13" s="67">
        <v>7419757.7143999999</v>
      </c>
      <c r="P13" s="67">
        <v>18711</v>
      </c>
      <c r="Q13" s="67">
        <v>18336</v>
      </c>
      <c r="R13" s="68">
        <v>2.0451570680628302</v>
      </c>
      <c r="S13" s="67">
        <v>32.060297557586402</v>
      </c>
      <c r="T13" s="67">
        <v>32.311533158813297</v>
      </c>
      <c r="U13" s="69">
        <v>-0.78363465209750405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220639.8303</v>
      </c>
      <c r="E14" s="67">
        <v>337344</v>
      </c>
      <c r="F14" s="68">
        <v>65.404996176010201</v>
      </c>
      <c r="G14" s="67">
        <v>343420.25770000002</v>
      </c>
      <c r="H14" s="68">
        <v>-35.752237862233699</v>
      </c>
      <c r="I14" s="67">
        <v>38579.366499999996</v>
      </c>
      <c r="J14" s="68">
        <v>17.485223065819198</v>
      </c>
      <c r="K14" s="67">
        <v>47021.134599999998</v>
      </c>
      <c r="L14" s="68">
        <v>13.6920095846751</v>
      </c>
      <c r="M14" s="68">
        <v>-0.17953135694858399</v>
      </c>
      <c r="N14" s="67">
        <v>3689248.3451999999</v>
      </c>
      <c r="O14" s="67">
        <v>3689248.3451999999</v>
      </c>
      <c r="P14" s="67">
        <v>3067</v>
      </c>
      <c r="Q14" s="67">
        <v>2800</v>
      </c>
      <c r="R14" s="68">
        <v>9.53571428571429</v>
      </c>
      <c r="S14" s="67">
        <v>71.939951190087996</v>
      </c>
      <c r="T14" s="67">
        <v>75.529156107142896</v>
      </c>
      <c r="U14" s="69">
        <v>-4.9891678513528701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231440.95310000001</v>
      </c>
      <c r="E15" s="67">
        <v>224160</v>
      </c>
      <c r="F15" s="68">
        <v>103.24810541577401</v>
      </c>
      <c r="G15" s="67">
        <v>212722.6053</v>
      </c>
      <c r="H15" s="68">
        <v>8.7994163918788892</v>
      </c>
      <c r="I15" s="67">
        <v>-23850.426800000001</v>
      </c>
      <c r="J15" s="68">
        <v>-10.3051886369025</v>
      </c>
      <c r="K15" s="67">
        <v>20811.2094</v>
      </c>
      <c r="L15" s="68">
        <v>9.7832618073900601</v>
      </c>
      <c r="M15" s="68">
        <v>-2.1460375195686598</v>
      </c>
      <c r="N15" s="67">
        <v>3129675.8728999998</v>
      </c>
      <c r="O15" s="67">
        <v>3129675.8728999998</v>
      </c>
      <c r="P15" s="67">
        <v>7784</v>
      </c>
      <c r="Q15" s="67">
        <v>7884</v>
      </c>
      <c r="R15" s="68">
        <v>-1.2683916793505901</v>
      </c>
      <c r="S15" s="67">
        <v>29.7329076438849</v>
      </c>
      <c r="T15" s="67">
        <v>29.4124395738204</v>
      </c>
      <c r="U15" s="69">
        <v>1.0778228416231299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990167.22499999998</v>
      </c>
      <c r="E16" s="67">
        <v>932440</v>
      </c>
      <c r="F16" s="68">
        <v>106.190985478958</v>
      </c>
      <c r="G16" s="67">
        <v>3967911.2607999998</v>
      </c>
      <c r="H16" s="68">
        <v>-75.045630813821106</v>
      </c>
      <c r="I16" s="67">
        <v>40557.43</v>
      </c>
      <c r="J16" s="68">
        <v>4.0960182256083097</v>
      </c>
      <c r="K16" s="67">
        <v>-311185.12760000001</v>
      </c>
      <c r="L16" s="68">
        <v>-7.8425425153600798</v>
      </c>
      <c r="M16" s="68">
        <v>-1.13033216051422</v>
      </c>
      <c r="N16" s="67">
        <v>16516542.467499999</v>
      </c>
      <c r="O16" s="67">
        <v>16516542.467499999</v>
      </c>
      <c r="P16" s="67">
        <v>49318</v>
      </c>
      <c r="Q16" s="67">
        <v>50290</v>
      </c>
      <c r="R16" s="68">
        <v>-1.9327898190495101</v>
      </c>
      <c r="S16" s="67">
        <v>20.077197473539101</v>
      </c>
      <c r="T16" s="67">
        <v>18.945716196062801</v>
      </c>
      <c r="U16" s="69">
        <v>5.6356534768733999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612495.46109999996</v>
      </c>
      <c r="E17" s="67">
        <v>876379</v>
      </c>
      <c r="F17" s="68">
        <v>69.889335675546803</v>
      </c>
      <c r="G17" s="67">
        <v>1336017.0760999999</v>
      </c>
      <c r="H17" s="68">
        <v>-54.155117321707401</v>
      </c>
      <c r="I17" s="67">
        <v>62417.292800000003</v>
      </c>
      <c r="J17" s="68">
        <v>10.190653933647599</v>
      </c>
      <c r="K17" s="67">
        <v>9278.0851999999995</v>
      </c>
      <c r="L17" s="68">
        <v>0.69445857885917806</v>
      </c>
      <c r="M17" s="68">
        <v>5.7273894833386496</v>
      </c>
      <c r="N17" s="67">
        <v>18101250.453000002</v>
      </c>
      <c r="O17" s="67">
        <v>18101250.453000002</v>
      </c>
      <c r="P17" s="67">
        <v>13308</v>
      </c>
      <c r="Q17" s="67">
        <v>12924</v>
      </c>
      <c r="R17" s="68">
        <v>2.9712163416898898</v>
      </c>
      <c r="S17" s="67">
        <v>46.024606334535598</v>
      </c>
      <c r="T17" s="67">
        <v>47.631236908078002</v>
      </c>
      <c r="U17" s="69">
        <v>-3.4908078558334399</v>
      </c>
    </row>
    <row r="18" spans="1:21" ht="12" thickBot="1" x14ac:dyDescent="0.2">
      <c r="A18" s="44"/>
      <c r="B18" s="46" t="s">
        <v>16</v>
      </c>
      <c r="C18" s="52"/>
      <c r="D18" s="67">
        <v>2523375.5682000001</v>
      </c>
      <c r="E18" s="67">
        <v>3525376</v>
      </c>
      <c r="F18" s="68">
        <v>71.577487570120198</v>
      </c>
      <c r="G18" s="67">
        <v>4832847.4758000001</v>
      </c>
      <c r="H18" s="68">
        <v>-47.786981053394499</v>
      </c>
      <c r="I18" s="67">
        <v>399255.52039999998</v>
      </c>
      <c r="J18" s="68">
        <v>15.822278912084499</v>
      </c>
      <c r="K18" s="67">
        <v>488245.34989999997</v>
      </c>
      <c r="L18" s="68">
        <v>10.102643469400601</v>
      </c>
      <c r="M18" s="68">
        <v>-0.18226457152787301</v>
      </c>
      <c r="N18" s="67">
        <v>40905742.298199996</v>
      </c>
      <c r="O18" s="67">
        <v>40905742.298199996</v>
      </c>
      <c r="P18" s="67">
        <v>112739</v>
      </c>
      <c r="Q18" s="67">
        <v>112682</v>
      </c>
      <c r="R18" s="68">
        <v>5.0584831650124999E-2</v>
      </c>
      <c r="S18" s="67">
        <v>22.382454768979699</v>
      </c>
      <c r="T18" s="67">
        <v>22.548171804724799</v>
      </c>
      <c r="U18" s="69">
        <v>-0.74038811853109199</v>
      </c>
    </row>
    <row r="19" spans="1:21" ht="12" thickBot="1" x14ac:dyDescent="0.2">
      <c r="A19" s="44"/>
      <c r="B19" s="46" t="s">
        <v>17</v>
      </c>
      <c r="C19" s="52"/>
      <c r="D19" s="67">
        <v>722788.13260000001</v>
      </c>
      <c r="E19" s="67">
        <v>661180</v>
      </c>
      <c r="F19" s="68">
        <v>109.317906258508</v>
      </c>
      <c r="G19" s="67">
        <v>2403066.6889999998</v>
      </c>
      <c r="H19" s="68">
        <v>-69.922260755036405</v>
      </c>
      <c r="I19" s="67">
        <v>69696.554300000003</v>
      </c>
      <c r="J19" s="68">
        <v>9.6427363920999696</v>
      </c>
      <c r="K19" s="67">
        <v>-331402.02480000001</v>
      </c>
      <c r="L19" s="68">
        <v>-13.790795999003601</v>
      </c>
      <c r="M19" s="68">
        <v>-1.2103081728063101</v>
      </c>
      <c r="N19" s="67">
        <v>16411307.203199999</v>
      </c>
      <c r="O19" s="67">
        <v>16411307.203199999</v>
      </c>
      <c r="P19" s="67">
        <v>19568</v>
      </c>
      <c r="Q19" s="67">
        <v>18874</v>
      </c>
      <c r="R19" s="68">
        <v>3.6770160008477299</v>
      </c>
      <c r="S19" s="67">
        <v>36.9372512571545</v>
      </c>
      <c r="T19" s="67">
        <v>38.731092836706601</v>
      </c>
      <c r="U19" s="69">
        <v>-4.8564566081635201</v>
      </c>
    </row>
    <row r="20" spans="1:21" ht="12" thickBot="1" x14ac:dyDescent="0.2">
      <c r="A20" s="44"/>
      <c r="B20" s="46" t="s">
        <v>18</v>
      </c>
      <c r="C20" s="52"/>
      <c r="D20" s="67">
        <v>1380443.5090999999</v>
      </c>
      <c r="E20" s="67">
        <v>816284</v>
      </c>
      <c r="F20" s="68">
        <v>169.11314065937799</v>
      </c>
      <c r="G20" s="67">
        <v>2768567.8333999999</v>
      </c>
      <c r="H20" s="68">
        <v>-50.138714592926704</v>
      </c>
      <c r="I20" s="67">
        <v>99246.966700000004</v>
      </c>
      <c r="J20" s="68">
        <v>7.1894985956147899</v>
      </c>
      <c r="K20" s="67">
        <v>124999.83319999999</v>
      </c>
      <c r="L20" s="68">
        <v>4.5149637184974196</v>
      </c>
      <c r="M20" s="68">
        <v>-0.206023206917367</v>
      </c>
      <c r="N20" s="67">
        <v>25973745.530200001</v>
      </c>
      <c r="O20" s="67">
        <v>25973745.530200001</v>
      </c>
      <c r="P20" s="67">
        <v>50477</v>
      </c>
      <c r="Q20" s="67">
        <v>50967</v>
      </c>
      <c r="R20" s="68">
        <v>-0.96140640021975499</v>
      </c>
      <c r="S20" s="67">
        <v>27.347970543019599</v>
      </c>
      <c r="T20" s="67">
        <v>29.563596511468202</v>
      </c>
      <c r="U20" s="69">
        <v>-8.10161019064771</v>
      </c>
    </row>
    <row r="21" spans="1:21" ht="12" thickBot="1" x14ac:dyDescent="0.2">
      <c r="A21" s="44"/>
      <c r="B21" s="46" t="s">
        <v>19</v>
      </c>
      <c r="C21" s="52"/>
      <c r="D21" s="67">
        <v>452397.4461</v>
      </c>
      <c r="E21" s="67">
        <v>462728</v>
      </c>
      <c r="F21" s="68">
        <v>97.767467302605397</v>
      </c>
      <c r="G21" s="67">
        <v>810934.16529999999</v>
      </c>
      <c r="H21" s="68">
        <v>-44.212802289241502</v>
      </c>
      <c r="I21" s="67">
        <v>46283.591099999998</v>
      </c>
      <c r="J21" s="68">
        <v>10.2307366009686</v>
      </c>
      <c r="K21" s="67">
        <v>44884.554499999998</v>
      </c>
      <c r="L21" s="68">
        <v>5.5349196544697596</v>
      </c>
      <c r="M21" s="68">
        <v>3.1169666616608999E-2</v>
      </c>
      <c r="N21" s="67">
        <v>8054188.3378999997</v>
      </c>
      <c r="O21" s="67">
        <v>8054188.3378999997</v>
      </c>
      <c r="P21" s="67">
        <v>37626</v>
      </c>
      <c r="Q21" s="67">
        <v>35869</v>
      </c>
      <c r="R21" s="68">
        <v>4.8983802169003896</v>
      </c>
      <c r="S21" s="67">
        <v>12.023532825705599</v>
      </c>
      <c r="T21" s="67">
        <v>12.039400504613999</v>
      </c>
      <c r="U21" s="69">
        <v>-0.13197185168786499</v>
      </c>
    </row>
    <row r="22" spans="1:21" ht="12" thickBot="1" x14ac:dyDescent="0.2">
      <c r="A22" s="44"/>
      <c r="B22" s="46" t="s">
        <v>20</v>
      </c>
      <c r="C22" s="52"/>
      <c r="D22" s="67">
        <v>1450404.6137000001</v>
      </c>
      <c r="E22" s="67">
        <v>1419872</v>
      </c>
      <c r="F22" s="68">
        <v>102.15037790026101</v>
      </c>
      <c r="G22" s="67">
        <v>1824492.2171</v>
      </c>
      <c r="H22" s="68">
        <v>-20.5036557511112</v>
      </c>
      <c r="I22" s="67">
        <v>172233.1103</v>
      </c>
      <c r="J22" s="68">
        <v>11.874831938146601</v>
      </c>
      <c r="K22" s="67">
        <v>181565.44899999999</v>
      </c>
      <c r="L22" s="68">
        <v>9.9515606204445906</v>
      </c>
      <c r="M22" s="68">
        <v>-5.1399309457824997E-2</v>
      </c>
      <c r="N22" s="67">
        <v>21985475.582600001</v>
      </c>
      <c r="O22" s="67">
        <v>21985475.582600001</v>
      </c>
      <c r="P22" s="67">
        <v>87472</v>
      </c>
      <c r="Q22" s="67">
        <v>88540</v>
      </c>
      <c r="R22" s="68">
        <v>-1.20623447029591</v>
      </c>
      <c r="S22" s="67">
        <v>16.581358762804101</v>
      </c>
      <c r="T22" s="67">
        <v>16.715100530833499</v>
      </c>
      <c r="U22" s="69">
        <v>-0.80657906232291499</v>
      </c>
    </row>
    <row r="23" spans="1:21" ht="12" thickBot="1" x14ac:dyDescent="0.2">
      <c r="A23" s="44"/>
      <c r="B23" s="46" t="s">
        <v>21</v>
      </c>
      <c r="C23" s="52"/>
      <c r="D23" s="67">
        <v>3291716.2604999999</v>
      </c>
      <c r="E23" s="67">
        <v>2521146</v>
      </c>
      <c r="F23" s="68">
        <v>130.56428546779901</v>
      </c>
      <c r="G23" s="67">
        <v>4148425.3204000001</v>
      </c>
      <c r="H23" s="68">
        <v>-20.6514278004984</v>
      </c>
      <c r="I23" s="67">
        <v>300873.27750000003</v>
      </c>
      <c r="J23" s="68">
        <v>9.1403162875982105</v>
      </c>
      <c r="K23" s="67">
        <v>157258.9999</v>
      </c>
      <c r="L23" s="68">
        <v>3.79081188051462</v>
      </c>
      <c r="M23" s="68">
        <v>0.91323407684980495</v>
      </c>
      <c r="N23" s="67">
        <v>58241111.186899997</v>
      </c>
      <c r="O23" s="67">
        <v>58241111.186899997</v>
      </c>
      <c r="P23" s="67">
        <v>103265</v>
      </c>
      <c r="Q23" s="67">
        <v>101360</v>
      </c>
      <c r="R23" s="68">
        <v>1.8794396211523301</v>
      </c>
      <c r="S23" s="67">
        <v>31.876398203650801</v>
      </c>
      <c r="T23" s="67">
        <v>32.730669769139702</v>
      </c>
      <c r="U23" s="69">
        <v>-2.6799500998549499</v>
      </c>
    </row>
    <row r="24" spans="1:21" ht="12" thickBot="1" x14ac:dyDescent="0.2">
      <c r="A24" s="44"/>
      <c r="B24" s="46" t="s">
        <v>22</v>
      </c>
      <c r="C24" s="52"/>
      <c r="D24" s="67">
        <v>319205.17359999998</v>
      </c>
      <c r="E24" s="67">
        <v>292402</v>
      </c>
      <c r="F24" s="68">
        <v>109.166549339608</v>
      </c>
      <c r="G24" s="67">
        <v>666812.71100000001</v>
      </c>
      <c r="H24" s="68">
        <v>-52.129710736722899</v>
      </c>
      <c r="I24" s="67">
        <v>49920.465100000001</v>
      </c>
      <c r="J24" s="68">
        <v>15.6389899753179</v>
      </c>
      <c r="K24" s="67">
        <v>85663.479900000006</v>
      </c>
      <c r="L24" s="68">
        <v>12.846707701707301</v>
      </c>
      <c r="M24" s="68">
        <v>-0.417249157303963</v>
      </c>
      <c r="N24" s="67">
        <v>5590488.9895000001</v>
      </c>
      <c r="O24" s="67">
        <v>5590488.9895000001</v>
      </c>
      <c r="P24" s="67">
        <v>31080</v>
      </c>
      <c r="Q24" s="67">
        <v>31848</v>
      </c>
      <c r="R24" s="68">
        <v>-2.4114544084400902</v>
      </c>
      <c r="S24" s="67">
        <v>10.2704367310167</v>
      </c>
      <c r="T24" s="67">
        <v>10.6629478240392</v>
      </c>
      <c r="U24" s="69">
        <v>-3.82175659421641</v>
      </c>
    </row>
    <row r="25" spans="1:21" ht="12" thickBot="1" x14ac:dyDescent="0.2">
      <c r="A25" s="44"/>
      <c r="B25" s="46" t="s">
        <v>23</v>
      </c>
      <c r="C25" s="52"/>
      <c r="D25" s="67">
        <v>384183.78480000002</v>
      </c>
      <c r="E25" s="67">
        <v>421047</v>
      </c>
      <c r="F25" s="68">
        <v>91.244869290126701</v>
      </c>
      <c r="G25" s="67">
        <v>513584.64529999997</v>
      </c>
      <c r="H25" s="68">
        <v>-25.1956248466917</v>
      </c>
      <c r="I25" s="67">
        <v>34738.238799999999</v>
      </c>
      <c r="J25" s="68">
        <v>9.0420887539759605</v>
      </c>
      <c r="K25" s="67">
        <v>31708.8377</v>
      </c>
      <c r="L25" s="68">
        <v>6.1740236960312398</v>
      </c>
      <c r="M25" s="68">
        <v>9.5538068240199003E-2</v>
      </c>
      <c r="N25" s="67">
        <v>9053261.2314999998</v>
      </c>
      <c r="O25" s="67">
        <v>9053261.2314999998</v>
      </c>
      <c r="P25" s="67">
        <v>22061</v>
      </c>
      <c r="Q25" s="67">
        <v>23821</v>
      </c>
      <c r="R25" s="68">
        <v>-7.38843877251165</v>
      </c>
      <c r="S25" s="67">
        <v>17.4146133357509</v>
      </c>
      <c r="T25" s="67">
        <v>17.738869678015199</v>
      </c>
      <c r="U25" s="69">
        <v>-1.8619784201504499</v>
      </c>
    </row>
    <row r="26" spans="1:21" ht="12" thickBot="1" x14ac:dyDescent="0.2">
      <c r="A26" s="44"/>
      <c r="B26" s="46" t="s">
        <v>24</v>
      </c>
      <c r="C26" s="52"/>
      <c r="D26" s="67">
        <v>796189.76580000005</v>
      </c>
      <c r="E26" s="67">
        <v>486470</v>
      </c>
      <c r="F26" s="68">
        <v>163.666776121857</v>
      </c>
      <c r="G26" s="67">
        <v>1449569.5441000001</v>
      </c>
      <c r="H26" s="68">
        <v>-45.074055326242799</v>
      </c>
      <c r="I26" s="67">
        <v>169448.2898</v>
      </c>
      <c r="J26" s="68">
        <v>21.282399884874302</v>
      </c>
      <c r="K26" s="67">
        <v>220048.11</v>
      </c>
      <c r="L26" s="68">
        <v>15.180238222831999</v>
      </c>
      <c r="M26" s="68">
        <v>-0.22994889708437</v>
      </c>
      <c r="N26" s="67">
        <v>13127740.718800001</v>
      </c>
      <c r="O26" s="67">
        <v>13127740.718800001</v>
      </c>
      <c r="P26" s="67">
        <v>57902</v>
      </c>
      <c r="Q26" s="67">
        <v>57870</v>
      </c>
      <c r="R26" s="68">
        <v>5.5296353896672E-2</v>
      </c>
      <c r="S26" s="67">
        <v>13.7506436012573</v>
      </c>
      <c r="T26" s="67">
        <v>13.829624292379499</v>
      </c>
      <c r="U26" s="69">
        <v>-0.57437814121624697</v>
      </c>
    </row>
    <row r="27" spans="1:21" ht="12" thickBot="1" x14ac:dyDescent="0.2">
      <c r="A27" s="44"/>
      <c r="B27" s="46" t="s">
        <v>25</v>
      </c>
      <c r="C27" s="52"/>
      <c r="D27" s="67">
        <v>347108.1716</v>
      </c>
      <c r="E27" s="67">
        <v>286916</v>
      </c>
      <c r="F27" s="68">
        <v>120.97902229223899</v>
      </c>
      <c r="G27" s="67">
        <v>393554.64549999998</v>
      </c>
      <c r="H27" s="68">
        <v>-11.801785198340401</v>
      </c>
      <c r="I27" s="67">
        <v>91195.252299999993</v>
      </c>
      <c r="J27" s="68">
        <v>26.272862398956001</v>
      </c>
      <c r="K27" s="67">
        <v>96136.357099999994</v>
      </c>
      <c r="L27" s="68">
        <v>24.427702276989098</v>
      </c>
      <c r="M27" s="68">
        <v>-5.1396838293553002E-2</v>
      </c>
      <c r="N27" s="67">
        <v>5454500.0812999997</v>
      </c>
      <c r="O27" s="67">
        <v>5454500.0812999997</v>
      </c>
      <c r="P27" s="67">
        <v>45099</v>
      </c>
      <c r="Q27" s="67">
        <v>44199</v>
      </c>
      <c r="R27" s="68">
        <v>2.0362451639177399</v>
      </c>
      <c r="S27" s="67">
        <v>7.6965824430696896</v>
      </c>
      <c r="T27" s="67">
        <v>7.6616425326364901</v>
      </c>
      <c r="U27" s="69">
        <v>0.45396655842578498</v>
      </c>
    </row>
    <row r="28" spans="1:21" ht="12" thickBot="1" x14ac:dyDescent="0.2">
      <c r="A28" s="44"/>
      <c r="B28" s="46" t="s">
        <v>26</v>
      </c>
      <c r="C28" s="52"/>
      <c r="D28" s="67">
        <v>1090263.446</v>
      </c>
      <c r="E28" s="67">
        <v>1219318</v>
      </c>
      <c r="F28" s="68">
        <v>89.415841150544793</v>
      </c>
      <c r="G28" s="67">
        <v>1899880.1629000001</v>
      </c>
      <c r="H28" s="68">
        <v>-42.614093915491601</v>
      </c>
      <c r="I28" s="67">
        <v>72136.532900000006</v>
      </c>
      <c r="J28" s="68">
        <v>6.6164313923077298</v>
      </c>
      <c r="K28" s="67">
        <v>8241.5895</v>
      </c>
      <c r="L28" s="68">
        <v>0.43379522882221899</v>
      </c>
      <c r="M28" s="68">
        <v>7.7527451955717996</v>
      </c>
      <c r="N28" s="67">
        <v>24955287.828600001</v>
      </c>
      <c r="O28" s="67">
        <v>24955287.828600001</v>
      </c>
      <c r="P28" s="67">
        <v>46072</v>
      </c>
      <c r="Q28" s="67">
        <v>47062</v>
      </c>
      <c r="R28" s="68">
        <v>-2.1036080064595701</v>
      </c>
      <c r="S28" s="67">
        <v>23.664339425247402</v>
      </c>
      <c r="T28" s="67">
        <v>23.9572044940717</v>
      </c>
      <c r="U28" s="69">
        <v>-1.2375797336297301</v>
      </c>
    </row>
    <row r="29" spans="1:21" ht="12" thickBot="1" x14ac:dyDescent="0.2">
      <c r="A29" s="44"/>
      <c r="B29" s="46" t="s">
        <v>27</v>
      </c>
      <c r="C29" s="52"/>
      <c r="D29" s="67">
        <v>724398.05350000004</v>
      </c>
      <c r="E29" s="67">
        <v>630503</v>
      </c>
      <c r="F29" s="68">
        <v>114.892086714893</v>
      </c>
      <c r="G29" s="67">
        <v>766681.33849999995</v>
      </c>
      <c r="H29" s="68">
        <v>-5.5151055434225897</v>
      </c>
      <c r="I29" s="67">
        <v>120798.5955</v>
      </c>
      <c r="J29" s="68">
        <v>16.6757206091802</v>
      </c>
      <c r="K29" s="67">
        <v>121147.38649999999</v>
      </c>
      <c r="L29" s="68">
        <v>15.801530625099501</v>
      </c>
      <c r="M29" s="68">
        <v>-2.8790633465299999E-3</v>
      </c>
      <c r="N29" s="67">
        <v>12865110.715500001</v>
      </c>
      <c r="O29" s="67">
        <v>12865110.715500001</v>
      </c>
      <c r="P29" s="67">
        <v>106844</v>
      </c>
      <c r="Q29" s="67">
        <v>108108</v>
      </c>
      <c r="R29" s="68">
        <v>-1.1692011692011699</v>
      </c>
      <c r="S29" s="67">
        <v>6.7799600679495304</v>
      </c>
      <c r="T29" s="67">
        <v>6.82661146261146</v>
      </c>
      <c r="U29" s="69">
        <v>-0.68807772013969204</v>
      </c>
    </row>
    <row r="30" spans="1:21" ht="12" thickBot="1" x14ac:dyDescent="0.2">
      <c r="A30" s="44"/>
      <c r="B30" s="46" t="s">
        <v>28</v>
      </c>
      <c r="C30" s="52"/>
      <c r="D30" s="67">
        <v>1214422.7246999999</v>
      </c>
      <c r="E30" s="67">
        <v>834573</v>
      </c>
      <c r="F30" s="68">
        <v>145.51425995089701</v>
      </c>
      <c r="G30" s="67">
        <v>1668649.6188000001</v>
      </c>
      <c r="H30" s="68">
        <v>-27.221226612370199</v>
      </c>
      <c r="I30" s="67">
        <v>141291.85010000001</v>
      </c>
      <c r="J30" s="68">
        <v>11.6344866763674</v>
      </c>
      <c r="K30" s="67">
        <v>203421.98079999999</v>
      </c>
      <c r="L30" s="68">
        <v>12.190814566948401</v>
      </c>
      <c r="M30" s="68">
        <v>-0.305424863407878</v>
      </c>
      <c r="N30" s="67">
        <v>19114747.255899999</v>
      </c>
      <c r="O30" s="67">
        <v>19114747.255899999</v>
      </c>
      <c r="P30" s="67">
        <v>80157</v>
      </c>
      <c r="Q30" s="67">
        <v>80474</v>
      </c>
      <c r="R30" s="68">
        <v>-0.39391604741904102</v>
      </c>
      <c r="S30" s="67">
        <v>15.150551102211899</v>
      </c>
      <c r="T30" s="67">
        <v>15.982036248974801</v>
      </c>
      <c r="U30" s="69">
        <v>-5.48815116462346</v>
      </c>
    </row>
    <row r="31" spans="1:21" ht="12" thickBot="1" x14ac:dyDescent="0.2">
      <c r="A31" s="44"/>
      <c r="B31" s="46" t="s">
        <v>29</v>
      </c>
      <c r="C31" s="52"/>
      <c r="D31" s="67">
        <v>847473.52220000001</v>
      </c>
      <c r="E31" s="67">
        <v>794278</v>
      </c>
      <c r="F31" s="68">
        <v>106.69734302095701</v>
      </c>
      <c r="G31" s="67">
        <v>3184710.9674999998</v>
      </c>
      <c r="H31" s="68">
        <v>-73.389311279784096</v>
      </c>
      <c r="I31" s="67">
        <v>38482.6633</v>
      </c>
      <c r="J31" s="68">
        <v>4.5408690999691501</v>
      </c>
      <c r="K31" s="67">
        <v>-294684.80060000002</v>
      </c>
      <c r="L31" s="68">
        <v>-9.2531097360878505</v>
      </c>
      <c r="M31" s="68">
        <v>-1.1305892371158801</v>
      </c>
      <c r="N31" s="67">
        <v>48249217.718800001</v>
      </c>
      <c r="O31" s="67">
        <v>48249217.718800001</v>
      </c>
      <c r="P31" s="67">
        <v>32264</v>
      </c>
      <c r="Q31" s="67">
        <v>30997</v>
      </c>
      <c r="R31" s="68">
        <v>4.0874923379681896</v>
      </c>
      <c r="S31" s="67">
        <v>26.266846088519699</v>
      </c>
      <c r="T31" s="67">
        <v>28.1963229699648</v>
      </c>
      <c r="U31" s="69">
        <v>-7.3456739912464304</v>
      </c>
    </row>
    <row r="32" spans="1:21" ht="12" thickBot="1" x14ac:dyDescent="0.2">
      <c r="A32" s="44"/>
      <c r="B32" s="46" t="s">
        <v>30</v>
      </c>
      <c r="C32" s="52"/>
      <c r="D32" s="67">
        <v>148300.41409999999</v>
      </c>
      <c r="E32" s="67">
        <v>195311</v>
      </c>
      <c r="F32" s="68">
        <v>75.930395164634902</v>
      </c>
      <c r="G32" s="67">
        <v>178730.4172</v>
      </c>
      <c r="H32" s="68">
        <v>-17.025643187498801</v>
      </c>
      <c r="I32" s="67">
        <v>39624.6783</v>
      </c>
      <c r="J32" s="68">
        <v>26.719195991779799</v>
      </c>
      <c r="K32" s="67">
        <v>43646.706899999997</v>
      </c>
      <c r="L32" s="68">
        <v>24.420413482926701</v>
      </c>
      <c r="M32" s="68">
        <v>-9.2149646231385995E-2</v>
      </c>
      <c r="N32" s="67">
        <v>2320879.8530000001</v>
      </c>
      <c r="O32" s="67">
        <v>2320879.8530000001</v>
      </c>
      <c r="P32" s="67">
        <v>30865</v>
      </c>
      <c r="Q32" s="67">
        <v>30318</v>
      </c>
      <c r="R32" s="68">
        <v>1.80420872089189</v>
      </c>
      <c r="S32" s="67">
        <v>4.8048084918192098</v>
      </c>
      <c r="T32" s="67">
        <v>4.8429705818325797</v>
      </c>
      <c r="U32" s="69">
        <v>-0.794247888929135</v>
      </c>
    </row>
    <row r="33" spans="1:21" ht="12" thickBot="1" x14ac:dyDescent="0.2">
      <c r="A33" s="44"/>
      <c r="B33" s="46" t="s">
        <v>31</v>
      </c>
      <c r="C33" s="52"/>
      <c r="D33" s="70"/>
      <c r="E33" s="70"/>
      <c r="F33" s="70"/>
      <c r="G33" s="67">
        <v>92.308000000000007</v>
      </c>
      <c r="H33" s="70"/>
      <c r="I33" s="70"/>
      <c r="J33" s="70"/>
      <c r="K33" s="67">
        <v>17.973099999999999</v>
      </c>
      <c r="L33" s="68">
        <v>19.470793430688602</v>
      </c>
      <c r="M33" s="70"/>
      <c r="N33" s="67">
        <v>11.940099999999999</v>
      </c>
      <c r="O33" s="67">
        <v>11.940099999999999</v>
      </c>
      <c r="P33" s="70"/>
      <c r="Q33" s="67">
        <v>1</v>
      </c>
      <c r="R33" s="70"/>
      <c r="S33" s="70"/>
      <c r="T33" s="67">
        <v>2.9060000000000001</v>
      </c>
      <c r="U33" s="71"/>
    </row>
    <row r="34" spans="1:21" ht="12" thickBot="1" x14ac:dyDescent="0.2">
      <c r="A34" s="44"/>
      <c r="B34" s="46" t="s">
        <v>32</v>
      </c>
      <c r="C34" s="52"/>
      <c r="D34" s="67">
        <v>254219.26930000001</v>
      </c>
      <c r="E34" s="67">
        <v>219521</v>
      </c>
      <c r="F34" s="68">
        <v>115.806355337303</v>
      </c>
      <c r="G34" s="67">
        <v>426192.17489999998</v>
      </c>
      <c r="H34" s="68">
        <v>-40.351023723124698</v>
      </c>
      <c r="I34" s="67">
        <v>23439.497500000001</v>
      </c>
      <c r="J34" s="68">
        <v>9.22018915581865</v>
      </c>
      <c r="K34" s="67">
        <v>39053.892999999996</v>
      </c>
      <c r="L34" s="68">
        <v>9.1634467500871999</v>
      </c>
      <c r="M34" s="68">
        <v>-0.39981662007421398</v>
      </c>
      <c r="N34" s="67">
        <v>5227994.3575999998</v>
      </c>
      <c r="O34" s="67">
        <v>5227994.3575999998</v>
      </c>
      <c r="P34" s="67">
        <v>15007</v>
      </c>
      <c r="Q34" s="67">
        <v>16789</v>
      </c>
      <c r="R34" s="68">
        <v>-10.614092560605201</v>
      </c>
      <c r="S34" s="67">
        <v>16.9400459318984</v>
      </c>
      <c r="T34" s="67">
        <v>17.414613866221899</v>
      </c>
      <c r="U34" s="69">
        <v>-2.8014560068568901</v>
      </c>
    </row>
    <row r="35" spans="1:21" ht="12" thickBot="1" x14ac:dyDescent="0.2">
      <c r="A35" s="44"/>
      <c r="B35" s="46" t="s">
        <v>36</v>
      </c>
      <c r="C35" s="52"/>
      <c r="D35" s="70"/>
      <c r="E35" s="67">
        <v>243909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4"/>
      <c r="B36" s="46" t="s">
        <v>37</v>
      </c>
      <c r="C36" s="52"/>
      <c r="D36" s="70"/>
      <c r="E36" s="67">
        <v>158035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44"/>
      <c r="B37" s="46" t="s">
        <v>38</v>
      </c>
      <c r="C37" s="52"/>
      <c r="D37" s="70"/>
      <c r="E37" s="67">
        <v>131245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33</v>
      </c>
      <c r="C38" s="52"/>
      <c r="D38" s="67">
        <v>254258.9748</v>
      </c>
      <c r="E38" s="67">
        <v>119794</v>
      </c>
      <c r="F38" s="68">
        <v>212.246836068584</v>
      </c>
      <c r="G38" s="67">
        <v>502084.78490000003</v>
      </c>
      <c r="H38" s="68">
        <v>-49.359354745107296</v>
      </c>
      <c r="I38" s="67">
        <v>13865.3302</v>
      </c>
      <c r="J38" s="68">
        <v>5.4532313798977903</v>
      </c>
      <c r="K38" s="67">
        <v>27087.406999999999</v>
      </c>
      <c r="L38" s="68">
        <v>5.39498662668995</v>
      </c>
      <c r="M38" s="68">
        <v>-0.48812633856020299</v>
      </c>
      <c r="N38" s="67">
        <v>4541044.8876</v>
      </c>
      <c r="O38" s="67">
        <v>4541044.8876</v>
      </c>
      <c r="P38" s="67">
        <v>398</v>
      </c>
      <c r="Q38" s="67">
        <v>365</v>
      </c>
      <c r="R38" s="68">
        <v>9.0410958904109506</v>
      </c>
      <c r="S38" s="67">
        <v>638.84164522613105</v>
      </c>
      <c r="T38" s="67">
        <v>598.91347643835604</v>
      </c>
      <c r="U38" s="69">
        <v>6.2500885917731699</v>
      </c>
    </row>
    <row r="39" spans="1:21" ht="12" thickBot="1" x14ac:dyDescent="0.2">
      <c r="A39" s="44"/>
      <c r="B39" s="46" t="s">
        <v>34</v>
      </c>
      <c r="C39" s="52"/>
      <c r="D39" s="67">
        <v>692504.29029999999</v>
      </c>
      <c r="E39" s="67">
        <v>421074</v>
      </c>
      <c r="F39" s="68">
        <v>164.46142252905699</v>
      </c>
      <c r="G39" s="67">
        <v>974990.1054</v>
      </c>
      <c r="H39" s="68">
        <v>-28.9731981417501</v>
      </c>
      <c r="I39" s="67">
        <v>43117.531300000002</v>
      </c>
      <c r="J39" s="68">
        <v>6.2263197360583904</v>
      </c>
      <c r="K39" s="67">
        <v>52134.993699999999</v>
      </c>
      <c r="L39" s="68">
        <v>5.34723310639251</v>
      </c>
      <c r="M39" s="68">
        <v>-0.172963718992451</v>
      </c>
      <c r="N39" s="67">
        <v>11139604.1251</v>
      </c>
      <c r="O39" s="67">
        <v>11139604.1251</v>
      </c>
      <c r="P39" s="67">
        <v>2929</v>
      </c>
      <c r="Q39" s="67">
        <v>3035</v>
      </c>
      <c r="R39" s="68">
        <v>-3.4925864909390398</v>
      </c>
      <c r="S39" s="67">
        <v>236.430280061454</v>
      </c>
      <c r="T39" s="67">
        <v>229.224369159802</v>
      </c>
      <c r="U39" s="69">
        <v>3.0477952738452601</v>
      </c>
    </row>
    <row r="40" spans="1:21" ht="12" thickBot="1" x14ac:dyDescent="0.2">
      <c r="A40" s="44"/>
      <c r="B40" s="46" t="s">
        <v>39</v>
      </c>
      <c r="C40" s="52"/>
      <c r="D40" s="70"/>
      <c r="E40" s="67">
        <v>104964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4"/>
      <c r="B41" s="46" t="s">
        <v>40</v>
      </c>
      <c r="C41" s="52"/>
      <c r="D41" s="70"/>
      <c r="E41" s="67">
        <v>22073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5"/>
      <c r="B42" s="46" t="s">
        <v>35</v>
      </c>
      <c r="C42" s="52"/>
      <c r="D42" s="72">
        <v>54754.002999999997</v>
      </c>
      <c r="E42" s="72">
        <v>28557</v>
      </c>
      <c r="F42" s="73">
        <v>191.73583709773399</v>
      </c>
      <c r="G42" s="72">
        <v>26115.641199999998</v>
      </c>
      <c r="H42" s="73">
        <v>109.65980724225901</v>
      </c>
      <c r="I42" s="72">
        <v>6402.5960999999998</v>
      </c>
      <c r="J42" s="73">
        <v>11.693384500124999</v>
      </c>
      <c r="K42" s="72">
        <v>3919.9659999999999</v>
      </c>
      <c r="L42" s="73">
        <v>15.0100316127792</v>
      </c>
      <c r="M42" s="73">
        <v>0.633329498266056</v>
      </c>
      <c r="N42" s="72">
        <v>334383.55239999999</v>
      </c>
      <c r="O42" s="72">
        <v>334383.55239999999</v>
      </c>
      <c r="P42" s="72">
        <v>45</v>
      </c>
      <c r="Q42" s="72">
        <v>55</v>
      </c>
      <c r="R42" s="73">
        <v>-18.181818181818201</v>
      </c>
      <c r="S42" s="72">
        <v>1216.7556222222199</v>
      </c>
      <c r="T42" s="72">
        <v>324.17927272727297</v>
      </c>
      <c r="U42" s="74">
        <v>73.357076243855104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C32" sqref="C32:H33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89641.75</v>
      </c>
      <c r="D2" s="32">
        <v>906158.60050427401</v>
      </c>
      <c r="E2" s="32">
        <v>681086.43032136804</v>
      </c>
      <c r="F2" s="32">
        <v>225072.170182906</v>
      </c>
      <c r="G2" s="32">
        <v>681086.43032136804</v>
      </c>
      <c r="H2" s="32">
        <v>0.248380548457692</v>
      </c>
    </row>
    <row r="3" spans="1:8" ht="14.25" x14ac:dyDescent="0.2">
      <c r="A3" s="32">
        <v>2</v>
      </c>
      <c r="B3" s="33">
        <v>13</v>
      </c>
      <c r="C3" s="32">
        <v>13874.708000000001</v>
      </c>
      <c r="D3" s="32">
        <v>134909.336468316</v>
      </c>
      <c r="E3" s="32">
        <v>103051.460097111</v>
      </c>
      <c r="F3" s="32">
        <v>31857.8763712049</v>
      </c>
      <c r="G3" s="32">
        <v>103051.460097111</v>
      </c>
      <c r="H3" s="32">
        <v>0.23614285864260401</v>
      </c>
    </row>
    <row r="4" spans="1:8" ht="14.25" x14ac:dyDescent="0.2">
      <c r="A4" s="32">
        <v>3</v>
      </c>
      <c r="B4" s="33">
        <v>14</v>
      </c>
      <c r="C4" s="32">
        <v>131920</v>
      </c>
      <c r="D4" s="32">
        <v>192302.36972906001</v>
      </c>
      <c r="E4" s="32">
        <v>146286.40160341901</v>
      </c>
      <c r="F4" s="32">
        <v>46015.968125640997</v>
      </c>
      <c r="G4" s="32">
        <v>146286.40160341901</v>
      </c>
      <c r="H4" s="32">
        <v>0.23928965717101799</v>
      </c>
    </row>
    <row r="5" spans="1:8" ht="14.25" x14ac:dyDescent="0.2">
      <c r="A5" s="32">
        <v>4</v>
      </c>
      <c r="B5" s="33">
        <v>15</v>
      </c>
      <c r="C5" s="32">
        <v>4823</v>
      </c>
      <c r="D5" s="32">
        <v>80538.463282051307</v>
      </c>
      <c r="E5" s="32">
        <v>64586.846741880297</v>
      </c>
      <c r="F5" s="32">
        <v>15951.6165401709</v>
      </c>
      <c r="G5" s="32">
        <v>64586.846741880297</v>
      </c>
      <c r="H5" s="32">
        <v>0.19806209219944099</v>
      </c>
    </row>
    <row r="6" spans="1:8" ht="14.25" x14ac:dyDescent="0.2">
      <c r="A6" s="32">
        <v>5</v>
      </c>
      <c r="B6" s="33">
        <v>16</v>
      </c>
      <c r="C6" s="32">
        <v>4926</v>
      </c>
      <c r="D6" s="32">
        <v>246126.62034188001</v>
      </c>
      <c r="E6" s="32">
        <v>227647.26764786299</v>
      </c>
      <c r="F6" s="32">
        <v>18479.3526940171</v>
      </c>
      <c r="G6" s="32">
        <v>227647.26764786299</v>
      </c>
      <c r="H6" s="32">
        <v>7.5080674607031495E-2</v>
      </c>
    </row>
    <row r="7" spans="1:8" ht="14.25" x14ac:dyDescent="0.2">
      <c r="A7" s="32">
        <v>6</v>
      </c>
      <c r="B7" s="33">
        <v>17</v>
      </c>
      <c r="C7" s="32">
        <v>42834</v>
      </c>
      <c r="D7" s="32">
        <v>599880.417794017</v>
      </c>
      <c r="E7" s="32">
        <v>619304.231448718</v>
      </c>
      <c r="F7" s="32">
        <v>-19423.813654700902</v>
      </c>
      <c r="G7" s="32">
        <v>619304.231448718</v>
      </c>
      <c r="H7" s="32">
        <v>-3.2379476106470399E-2</v>
      </c>
    </row>
    <row r="8" spans="1:8" ht="14.25" x14ac:dyDescent="0.2">
      <c r="A8" s="32">
        <v>7</v>
      </c>
      <c r="B8" s="33">
        <v>18</v>
      </c>
      <c r="C8" s="32">
        <v>115699</v>
      </c>
      <c r="D8" s="32">
        <v>220639.82024957301</v>
      </c>
      <c r="E8" s="32">
        <v>182060.46429316199</v>
      </c>
      <c r="F8" s="32">
        <v>38579.355956410298</v>
      </c>
      <c r="G8" s="32">
        <v>182060.46429316199</v>
      </c>
      <c r="H8" s="32">
        <v>0.174852190836504</v>
      </c>
    </row>
    <row r="9" spans="1:8" ht="14.25" x14ac:dyDescent="0.2">
      <c r="A9" s="32">
        <v>8</v>
      </c>
      <c r="B9" s="33">
        <v>19</v>
      </c>
      <c r="C9" s="32">
        <v>26951</v>
      </c>
      <c r="D9" s="32">
        <v>231441.14339487199</v>
      </c>
      <c r="E9" s="32">
        <v>255291.38492991499</v>
      </c>
      <c r="F9" s="32">
        <v>-23850.2415350427</v>
      </c>
      <c r="G9" s="32">
        <v>255291.38492991499</v>
      </c>
      <c r="H9" s="32">
        <v>-0.103051001153891</v>
      </c>
    </row>
    <row r="10" spans="1:8" ht="14.25" x14ac:dyDescent="0.2">
      <c r="A10" s="32">
        <v>9</v>
      </c>
      <c r="B10" s="33">
        <v>21</v>
      </c>
      <c r="C10" s="32">
        <v>238805</v>
      </c>
      <c r="D10" s="32">
        <v>990166.91883675195</v>
      </c>
      <c r="E10" s="32">
        <v>949609.794765812</v>
      </c>
      <c r="F10" s="32">
        <v>40557.124070940197</v>
      </c>
      <c r="G10" s="32">
        <v>949609.794765812</v>
      </c>
      <c r="H10" s="36">
        <v>4.0959885953962903E-2</v>
      </c>
    </row>
    <row r="11" spans="1:8" ht="14.25" x14ac:dyDescent="0.2">
      <c r="A11" s="32">
        <v>10</v>
      </c>
      <c r="B11" s="33">
        <v>22</v>
      </c>
      <c r="C11" s="32">
        <v>32677</v>
      </c>
      <c r="D11" s="32">
        <v>612495.57814786304</v>
      </c>
      <c r="E11" s="32">
        <v>550078.168846154</v>
      </c>
      <c r="F11" s="32">
        <v>62417.409301709398</v>
      </c>
      <c r="G11" s="32">
        <v>550078.168846154</v>
      </c>
      <c r="H11" s="32">
        <v>0.101906710070389</v>
      </c>
    </row>
    <row r="12" spans="1:8" ht="14.25" x14ac:dyDescent="0.2">
      <c r="A12" s="32">
        <v>11</v>
      </c>
      <c r="B12" s="33">
        <v>23</v>
      </c>
      <c r="C12" s="32">
        <v>250976.185</v>
      </c>
      <c r="D12" s="32">
        <v>2523375.5357367499</v>
      </c>
      <c r="E12" s="32">
        <v>2124120.0264641</v>
      </c>
      <c r="F12" s="32">
        <v>399255.50927265</v>
      </c>
      <c r="G12" s="32">
        <v>2124120.0264641</v>
      </c>
      <c r="H12" s="32">
        <v>0.158222786746674</v>
      </c>
    </row>
    <row r="13" spans="1:8" ht="14.25" x14ac:dyDescent="0.2">
      <c r="A13" s="32">
        <v>12</v>
      </c>
      <c r="B13" s="33">
        <v>24</v>
      </c>
      <c r="C13" s="32">
        <v>34698.199999999997</v>
      </c>
      <c r="D13" s="32">
        <v>722788.01663504296</v>
      </c>
      <c r="E13" s="32">
        <v>653091.57752564095</v>
      </c>
      <c r="F13" s="32">
        <v>69696.439109401705</v>
      </c>
      <c r="G13" s="32">
        <v>653091.57752564095</v>
      </c>
      <c r="H13" s="32">
        <v>9.6427220022096097E-2</v>
      </c>
    </row>
    <row r="14" spans="1:8" ht="14.25" x14ac:dyDescent="0.2">
      <c r="A14" s="32">
        <v>13</v>
      </c>
      <c r="B14" s="33">
        <v>25</v>
      </c>
      <c r="C14" s="32">
        <v>104120</v>
      </c>
      <c r="D14" s="32">
        <v>1380443.6425999999</v>
      </c>
      <c r="E14" s="32">
        <v>1281196.5423999999</v>
      </c>
      <c r="F14" s="32">
        <v>99247.100200000001</v>
      </c>
      <c r="G14" s="32">
        <v>1281196.5423999999</v>
      </c>
      <c r="H14" s="32">
        <v>7.18950757113654E-2</v>
      </c>
    </row>
    <row r="15" spans="1:8" ht="14.25" x14ac:dyDescent="0.2">
      <c r="A15" s="32">
        <v>14</v>
      </c>
      <c r="B15" s="33">
        <v>26</v>
      </c>
      <c r="C15" s="32">
        <v>72383</v>
      </c>
      <c r="D15" s="32">
        <v>452397.24361718498</v>
      </c>
      <c r="E15" s="32">
        <v>406113.854789812</v>
      </c>
      <c r="F15" s="32">
        <v>46283.388827373099</v>
      </c>
      <c r="G15" s="32">
        <v>406113.854789812</v>
      </c>
      <c r="H15" s="32">
        <v>0.102306964687295</v>
      </c>
    </row>
    <row r="16" spans="1:8" ht="14.25" x14ac:dyDescent="0.2">
      <c r="A16" s="32">
        <v>15</v>
      </c>
      <c r="B16" s="33">
        <v>27</v>
      </c>
      <c r="C16" s="32">
        <v>187827.935</v>
      </c>
      <c r="D16" s="32">
        <v>1450406.4612</v>
      </c>
      <c r="E16" s="32">
        <v>1278171.5022</v>
      </c>
      <c r="F16" s="32">
        <v>172234.959</v>
      </c>
      <c r="G16" s="32">
        <v>1278171.5022</v>
      </c>
      <c r="H16" s="32">
        <v>0.118749442730351</v>
      </c>
    </row>
    <row r="17" spans="1:8" ht="14.25" x14ac:dyDescent="0.2">
      <c r="A17" s="32">
        <v>16</v>
      </c>
      <c r="B17" s="33">
        <v>29</v>
      </c>
      <c r="C17" s="32">
        <v>243910</v>
      </c>
      <c r="D17" s="32">
        <v>3291718.6836820501</v>
      </c>
      <c r="E17" s="32">
        <v>2990843.0186940199</v>
      </c>
      <c r="F17" s="32">
        <v>300875.664988034</v>
      </c>
      <c r="G17" s="32">
        <v>2990843.0186940199</v>
      </c>
      <c r="H17" s="32">
        <v>9.1403820891365103E-2</v>
      </c>
    </row>
    <row r="18" spans="1:8" ht="14.25" x14ac:dyDescent="0.2">
      <c r="A18" s="32">
        <v>17</v>
      </c>
      <c r="B18" s="33">
        <v>31</v>
      </c>
      <c r="C18" s="32">
        <v>32147.37</v>
      </c>
      <c r="D18" s="32">
        <v>319205.19793520198</v>
      </c>
      <c r="E18" s="32">
        <v>269284.71235768299</v>
      </c>
      <c r="F18" s="32">
        <v>49920.485577518302</v>
      </c>
      <c r="G18" s="32">
        <v>269284.71235768299</v>
      </c>
      <c r="H18" s="32">
        <v>0.156389951982085</v>
      </c>
    </row>
    <row r="19" spans="1:8" ht="14.25" x14ac:dyDescent="0.2">
      <c r="A19" s="32">
        <v>18</v>
      </c>
      <c r="B19" s="33">
        <v>32</v>
      </c>
      <c r="C19" s="32">
        <v>23298.449000000001</v>
      </c>
      <c r="D19" s="32">
        <v>384183.78891448502</v>
      </c>
      <c r="E19" s="32">
        <v>349445.55141565402</v>
      </c>
      <c r="F19" s="32">
        <v>34738.237498830698</v>
      </c>
      <c r="G19" s="32">
        <v>349445.55141565402</v>
      </c>
      <c r="H19" s="32">
        <v>9.0420883184540196E-2</v>
      </c>
    </row>
    <row r="20" spans="1:8" ht="14.25" x14ac:dyDescent="0.2">
      <c r="A20" s="32">
        <v>19</v>
      </c>
      <c r="B20" s="33">
        <v>33</v>
      </c>
      <c r="C20" s="32">
        <v>52355.116000000002</v>
      </c>
      <c r="D20" s="32">
        <v>796189.672961251</v>
      </c>
      <c r="E20" s="32">
        <v>626741.45447604696</v>
      </c>
      <c r="F20" s="32">
        <v>169448.21848520401</v>
      </c>
      <c r="G20" s="32">
        <v>626741.45447604696</v>
      </c>
      <c r="H20" s="32">
        <v>0.212823934094723</v>
      </c>
    </row>
    <row r="21" spans="1:8" ht="14.25" x14ac:dyDescent="0.2">
      <c r="A21" s="32">
        <v>20</v>
      </c>
      <c r="B21" s="33">
        <v>34</v>
      </c>
      <c r="C21" s="32">
        <v>52685.927000000003</v>
      </c>
      <c r="D21" s="32">
        <v>347108.042593889</v>
      </c>
      <c r="E21" s="32">
        <v>255912.937705711</v>
      </c>
      <c r="F21" s="32">
        <v>91195.104888178001</v>
      </c>
      <c r="G21" s="32">
        <v>255912.937705711</v>
      </c>
      <c r="H21" s="32">
        <v>0.26272829694953198</v>
      </c>
    </row>
    <row r="22" spans="1:8" ht="14.25" x14ac:dyDescent="0.2">
      <c r="A22" s="32">
        <v>21</v>
      </c>
      <c r="B22" s="33">
        <v>35</v>
      </c>
      <c r="C22" s="32">
        <v>44525.578999999998</v>
      </c>
      <c r="D22" s="32">
        <v>1090263.4425371699</v>
      </c>
      <c r="E22" s="32">
        <v>1018126.9045115</v>
      </c>
      <c r="F22" s="32">
        <v>72136.5380256637</v>
      </c>
      <c r="G22" s="32">
        <v>1018126.9045115</v>
      </c>
      <c r="H22" s="32">
        <v>6.6164318834532096E-2</v>
      </c>
    </row>
    <row r="23" spans="1:8" ht="14.25" x14ac:dyDescent="0.2">
      <c r="A23" s="32">
        <v>22</v>
      </c>
      <c r="B23" s="33">
        <v>36</v>
      </c>
      <c r="C23" s="32">
        <v>156153.454</v>
      </c>
      <c r="D23" s="32">
        <v>724398.05889911496</v>
      </c>
      <c r="E23" s="32">
        <v>603599.46631654305</v>
      </c>
      <c r="F23" s="32">
        <v>120798.59258257299</v>
      </c>
      <c r="G23" s="32">
        <v>603599.46631654305</v>
      </c>
      <c r="H23" s="32">
        <v>0.166757200821539</v>
      </c>
    </row>
    <row r="24" spans="1:8" ht="14.25" x14ac:dyDescent="0.2">
      <c r="A24" s="32">
        <v>23</v>
      </c>
      <c r="B24" s="33">
        <v>37</v>
      </c>
      <c r="C24" s="32">
        <v>122110.102</v>
      </c>
      <c r="D24" s="32">
        <v>1214422.7538371701</v>
      </c>
      <c r="E24" s="32">
        <v>1073130.8315521299</v>
      </c>
      <c r="F24" s="32">
        <v>141291.92228504</v>
      </c>
      <c r="G24" s="32">
        <v>1073130.8315521299</v>
      </c>
      <c r="H24" s="32">
        <v>0.11634492341205301</v>
      </c>
    </row>
    <row r="25" spans="1:8" ht="14.25" x14ac:dyDescent="0.2">
      <c r="A25" s="32">
        <v>24</v>
      </c>
      <c r="B25" s="33">
        <v>38</v>
      </c>
      <c r="C25" s="32">
        <v>161733.524</v>
      </c>
      <c r="D25" s="32">
        <v>847473.51023539796</v>
      </c>
      <c r="E25" s="32">
        <v>808990.80924070801</v>
      </c>
      <c r="F25" s="32">
        <v>38482.700994690298</v>
      </c>
      <c r="G25" s="32">
        <v>808990.80924070801</v>
      </c>
      <c r="H25" s="32">
        <v>4.5408736119670702E-2</v>
      </c>
    </row>
    <row r="26" spans="1:8" ht="14.25" x14ac:dyDescent="0.2">
      <c r="A26" s="32">
        <v>25</v>
      </c>
      <c r="B26" s="33">
        <v>39</v>
      </c>
      <c r="C26" s="32">
        <v>116445.45699999999</v>
      </c>
      <c r="D26" s="32">
        <v>148300.30728457001</v>
      </c>
      <c r="E26" s="32">
        <v>108675.747813845</v>
      </c>
      <c r="F26" s="32">
        <v>39624.559470725399</v>
      </c>
      <c r="G26" s="32">
        <v>108675.747813845</v>
      </c>
      <c r="H26" s="32">
        <v>0.26719135109201603</v>
      </c>
    </row>
    <row r="27" spans="1:8" ht="14.25" x14ac:dyDescent="0.2">
      <c r="A27" s="32">
        <v>26</v>
      </c>
      <c r="B27" s="33">
        <v>42</v>
      </c>
      <c r="C27" s="32">
        <v>15846.273999999999</v>
      </c>
      <c r="D27" s="32">
        <v>254219.2689</v>
      </c>
      <c r="E27" s="32">
        <v>230779.76139999999</v>
      </c>
      <c r="F27" s="32">
        <v>23439.5075</v>
      </c>
      <c r="G27" s="32">
        <v>230779.76139999999</v>
      </c>
      <c r="H27" s="32">
        <v>9.2201931039382401E-2</v>
      </c>
    </row>
    <row r="28" spans="1:8" ht="14.25" x14ac:dyDescent="0.2">
      <c r="A28" s="32">
        <v>27</v>
      </c>
      <c r="B28" s="33">
        <v>75</v>
      </c>
      <c r="C28" s="32">
        <v>404</v>
      </c>
      <c r="D28" s="32">
        <v>254258.974358974</v>
      </c>
      <c r="E28" s="32">
        <v>240393.64529914499</v>
      </c>
      <c r="F28" s="32">
        <v>13865.329059829101</v>
      </c>
      <c r="G28" s="32">
        <v>240393.64529914499</v>
      </c>
      <c r="H28" s="32">
        <v>5.4532309409277203E-2</v>
      </c>
    </row>
    <row r="29" spans="1:8" ht="14.25" x14ac:dyDescent="0.2">
      <c r="A29" s="32">
        <v>28</v>
      </c>
      <c r="B29" s="33">
        <v>76</v>
      </c>
      <c r="C29" s="32">
        <v>3605</v>
      </c>
      <c r="D29" s="32">
        <v>692504.278000855</v>
      </c>
      <c r="E29" s="32">
        <v>649386.757035897</v>
      </c>
      <c r="F29" s="32">
        <v>43117.520964957301</v>
      </c>
      <c r="G29" s="32">
        <v>649386.757035897</v>
      </c>
      <c r="H29" s="32">
        <v>6.2263183542245297E-2</v>
      </c>
    </row>
    <row r="30" spans="1:8" ht="14.25" x14ac:dyDescent="0.2">
      <c r="A30" s="32">
        <v>29</v>
      </c>
      <c r="B30" s="33">
        <v>99</v>
      </c>
      <c r="C30" s="32">
        <v>144</v>
      </c>
      <c r="D30" s="32">
        <v>54754.0024203918</v>
      </c>
      <c r="E30" s="32">
        <v>48351.406429165698</v>
      </c>
      <c r="F30" s="32">
        <v>6402.5959912260796</v>
      </c>
      <c r="G30" s="32">
        <v>48351.406429165698</v>
      </c>
      <c r="H30" s="32">
        <v>0.116933844252481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2015-01-19T00:33:29Z</dcterms:modified>
</cp:coreProperties>
</file>