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<sst xmlns="http://schemas.openxmlformats.org/spreadsheetml/2006/main" count="112" uniqueCount="70">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</sst>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49" fontId="21" fillId="33" borderId="13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6" sqref="K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18726226.247400001</v>
      </c>
      <c r="F3" s="25">
        <f>RA!I7</f>
        <v>1539825.5824</v>
      </c>
      <c r="G3" s="16">
        <f>E3-F3</f>
        <v>17186400.664999999</v>
      </c>
      <c r="H3" s="27">
        <f>RA!J7</f>
        <v>8.2228291063918597</v>
      </c>
      <c r="I3" s="20">
        <f>SUM(I4:I38)</f>
        <v>18726232.349658336</v>
      </c>
      <c r="J3" s="21">
        <f>SUM(J4:J38)</f>
        <v>17186400.622954521</v>
      </c>
      <c r="K3" s="22">
        <f>E3-I3</f>
        <v>-6.1022583357989788</v>
      </c>
      <c r="L3" s="22">
        <f>G3-J3</f>
        <v>4.2045477777719498E-2</v>
      </c>
    </row>
    <row r="4" spans="1:13" x14ac:dyDescent="0.15">
      <c r="A4" s="40">
        <f>RA!A8</f>
        <v>42027</v>
      </c>
      <c r="B4" s="12">
        <v>12</v>
      </c>
      <c r="C4" s="37" t="s">
        <v>6</v>
      </c>
      <c r="D4" s="37"/>
      <c r="E4" s="15">
        <f>VLOOKUP(C4,RA!B8:D38,3,0)</f>
        <v>754800.04310000001</v>
      </c>
      <c r="F4" s="25">
        <f>VLOOKUP(C4,RA!B8:I41,8,0)</f>
        <v>170587.91560000001</v>
      </c>
      <c r="G4" s="16">
        <f t="shared" ref="G4:G38" si="0">E4-F4</f>
        <v>584212.12749999994</v>
      </c>
      <c r="H4" s="27">
        <f>RA!J8</f>
        <v>22.600411481084102</v>
      </c>
      <c r="I4" s="20">
        <f>VLOOKUP(B4,RMS!B:D,3,FALSE)</f>
        <v>754801.08965982904</v>
      </c>
      <c r="J4" s="21">
        <f>VLOOKUP(B4,RMS!B:E,4,FALSE)</f>
        <v>584212.13865128194</v>
      </c>
      <c r="K4" s="22">
        <f t="shared" ref="K4:K38" si="1">E4-I4</f>
        <v>-1.0465598290320486</v>
      </c>
      <c r="L4" s="22">
        <f t="shared" ref="L4:L38" si="2">G4-J4</f>
        <v>-1.1151282000355422E-2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95211.906499999997</v>
      </c>
      <c r="F5" s="25">
        <f>VLOOKUP(C5,RA!B9:I42,8,0)</f>
        <v>21719.429899999999</v>
      </c>
      <c r="G5" s="16">
        <f t="shared" si="0"/>
        <v>73492.476599999995</v>
      </c>
      <c r="H5" s="27">
        <f>RA!J9</f>
        <v>22.811674189088901</v>
      </c>
      <c r="I5" s="20">
        <f>VLOOKUP(B5,RMS!B:D,3,FALSE)</f>
        <v>95211.936848740603</v>
      </c>
      <c r="J5" s="21">
        <f>VLOOKUP(B5,RMS!B:E,4,FALSE)</f>
        <v>73492.472006073702</v>
      </c>
      <c r="K5" s="22">
        <f t="shared" si="1"/>
        <v>-3.0348740605404601E-2</v>
      </c>
      <c r="L5" s="22">
        <f t="shared" si="2"/>
        <v>4.5939262927277014E-3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137565.6967</v>
      </c>
      <c r="F6" s="25">
        <f>VLOOKUP(C6,RA!B10:I43,8,0)</f>
        <v>29830.717700000001</v>
      </c>
      <c r="G6" s="16">
        <f t="shared" si="0"/>
        <v>107734.97899999999</v>
      </c>
      <c r="H6" s="27">
        <f>RA!J10</f>
        <v>21.6847065915379</v>
      </c>
      <c r="I6" s="20">
        <f>VLOOKUP(B6,RMS!B:D,3,FALSE)</f>
        <v>137567.682441026</v>
      </c>
      <c r="J6" s="21">
        <f>VLOOKUP(B6,RMS!B:E,4,FALSE)</f>
        <v>107734.978813675</v>
      </c>
      <c r="K6" s="22">
        <f t="shared" si="1"/>
        <v>-1.9857410260010511</v>
      </c>
      <c r="L6" s="22">
        <f t="shared" si="2"/>
        <v>1.863249926827848E-4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52880.907399999996</v>
      </c>
      <c r="F7" s="25">
        <f>VLOOKUP(C7,RA!B11:I44,8,0)</f>
        <v>10492.178</v>
      </c>
      <c r="G7" s="16">
        <f t="shared" si="0"/>
        <v>42388.729399999997</v>
      </c>
      <c r="H7" s="27">
        <f>RA!J11</f>
        <v>19.841145918006699</v>
      </c>
      <c r="I7" s="20">
        <f>VLOOKUP(B7,RMS!B:D,3,FALSE)</f>
        <v>52880.951971794901</v>
      </c>
      <c r="J7" s="21">
        <f>VLOOKUP(B7,RMS!B:E,4,FALSE)</f>
        <v>42388.729658119701</v>
      </c>
      <c r="K7" s="22">
        <f t="shared" si="1"/>
        <v>-4.457179490418639E-2</v>
      </c>
      <c r="L7" s="22">
        <f t="shared" si="2"/>
        <v>-2.5811970408540219E-4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190945.16070000001</v>
      </c>
      <c r="F8" s="25">
        <f>VLOOKUP(C8,RA!B12:I45,8,0)</f>
        <v>21644.145199999999</v>
      </c>
      <c r="G8" s="16">
        <f t="shared" si="0"/>
        <v>169301.01550000001</v>
      </c>
      <c r="H8" s="27">
        <f>RA!J12</f>
        <v>11.3352677389954</v>
      </c>
      <c r="I8" s="20">
        <f>VLOOKUP(B8,RMS!B:D,3,FALSE)</f>
        <v>190945.208321368</v>
      </c>
      <c r="J8" s="21">
        <f>VLOOKUP(B8,RMS!B:E,4,FALSE)</f>
        <v>169301.016158974</v>
      </c>
      <c r="K8" s="22">
        <f t="shared" si="1"/>
        <v>-4.762136799399741E-2</v>
      </c>
      <c r="L8" s="22">
        <f t="shared" si="2"/>
        <v>-6.5897399326786399E-4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284811.21590000001</v>
      </c>
      <c r="F9" s="25">
        <f>VLOOKUP(C9,RA!B13:I46,8,0)</f>
        <v>41394.350100000003</v>
      </c>
      <c r="G9" s="16">
        <f t="shared" si="0"/>
        <v>243416.8658</v>
      </c>
      <c r="H9" s="27">
        <f>RA!J13</f>
        <v>14.5339606690679</v>
      </c>
      <c r="I9" s="20">
        <f>VLOOKUP(B9,RMS!B:D,3,FALSE)</f>
        <v>284811.42518290598</v>
      </c>
      <c r="J9" s="21">
        <f>VLOOKUP(B9,RMS!B:E,4,FALSE)</f>
        <v>243416.86571538501</v>
      </c>
      <c r="K9" s="22">
        <f t="shared" si="1"/>
        <v>-0.2092829059693031</v>
      </c>
      <c r="L9" s="22">
        <f t="shared" si="2"/>
        <v>8.4614992374554276E-5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227289.80220000001</v>
      </c>
      <c r="F10" s="25">
        <f>VLOOKUP(C10,RA!B14:I47,8,0)</f>
        <v>26249.441699999999</v>
      </c>
      <c r="G10" s="16">
        <f t="shared" si="0"/>
        <v>201040.36050000001</v>
      </c>
      <c r="H10" s="27">
        <f>RA!J14</f>
        <v>11.5488866838391</v>
      </c>
      <c r="I10" s="20">
        <f>VLOOKUP(B10,RMS!B:D,3,FALSE)</f>
        <v>227289.80360341899</v>
      </c>
      <c r="J10" s="21">
        <f>VLOOKUP(B10,RMS!B:E,4,FALSE)</f>
        <v>201040.36055128201</v>
      </c>
      <c r="K10" s="22">
        <f t="shared" si="1"/>
        <v>-1.4034189807716757E-3</v>
      </c>
      <c r="L10" s="22">
        <f t="shared" si="2"/>
        <v>-5.1281997002661228E-5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137822.33679999999</v>
      </c>
      <c r="F11" s="25">
        <f>VLOOKUP(C11,RA!B15:I48,8,0)</f>
        <v>-6643.0708999999997</v>
      </c>
      <c r="G11" s="16">
        <f t="shared" si="0"/>
        <v>144465.40769999998</v>
      </c>
      <c r="H11" s="27">
        <f>RA!J15</f>
        <v>-4.8200248626171902</v>
      </c>
      <c r="I11" s="20">
        <f>VLOOKUP(B11,RMS!B:D,3,FALSE)</f>
        <v>137822.455081197</v>
      </c>
      <c r="J11" s="21">
        <f>VLOOKUP(B11,RMS!B:E,4,FALSE)</f>
        <v>144465.40755555601</v>
      </c>
      <c r="K11" s="22">
        <f t="shared" si="1"/>
        <v>-0.11828119700658135</v>
      </c>
      <c r="L11" s="22">
        <f t="shared" si="2"/>
        <v>1.444439694751054E-4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685152.18599999999</v>
      </c>
      <c r="F12" s="25">
        <f>VLOOKUP(C12,RA!B16:I49,8,0)</f>
        <v>26575.018400000001</v>
      </c>
      <c r="G12" s="16">
        <f t="shared" si="0"/>
        <v>658577.16760000004</v>
      </c>
      <c r="H12" s="27">
        <f>RA!J16</f>
        <v>3.87870300102932</v>
      </c>
      <c r="I12" s="20">
        <f>VLOOKUP(B12,RMS!B:D,3,FALSE)</f>
        <v>685151.94011538499</v>
      </c>
      <c r="J12" s="21">
        <f>VLOOKUP(B12,RMS!B:E,4,FALSE)</f>
        <v>658577.16757521406</v>
      </c>
      <c r="K12" s="22">
        <f t="shared" si="1"/>
        <v>0.24588461499661207</v>
      </c>
      <c r="L12" s="22">
        <f t="shared" si="2"/>
        <v>2.4785986170172691E-5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648923.34199999995</v>
      </c>
      <c r="F13" s="25">
        <f>VLOOKUP(C13,RA!B17:I50,8,0)</f>
        <v>55125.351000000002</v>
      </c>
      <c r="G13" s="16">
        <f t="shared" si="0"/>
        <v>593797.99099999992</v>
      </c>
      <c r="H13" s="27">
        <f>RA!J17</f>
        <v>8.4948941472966801</v>
      </c>
      <c r="I13" s="20">
        <f>VLOOKUP(B13,RMS!B:D,3,FALSE)</f>
        <v>648923.46897692303</v>
      </c>
      <c r="J13" s="21">
        <f>VLOOKUP(B13,RMS!B:E,4,FALSE)</f>
        <v>593797.99066923105</v>
      </c>
      <c r="K13" s="22">
        <f t="shared" si="1"/>
        <v>-0.12697692308574915</v>
      </c>
      <c r="L13" s="22">
        <f t="shared" si="2"/>
        <v>3.3076887484639883E-4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1828473.808</v>
      </c>
      <c r="F14" s="25">
        <f>VLOOKUP(C14,RA!B18:I51,8,0)</f>
        <v>258617.3848</v>
      </c>
      <c r="G14" s="16">
        <f t="shared" si="0"/>
        <v>1569856.4232000001</v>
      </c>
      <c r="H14" s="27">
        <f>RA!J18</f>
        <v>14.143893320674801</v>
      </c>
      <c r="I14" s="20">
        <f>VLOOKUP(B14,RMS!B:D,3,FALSE)</f>
        <v>1828473.8331965799</v>
      </c>
      <c r="J14" s="21">
        <f>VLOOKUP(B14,RMS!B:E,4,FALSE)</f>
        <v>1569856.4057803401</v>
      </c>
      <c r="K14" s="22">
        <f t="shared" si="1"/>
        <v>-2.5196579983457923E-2</v>
      </c>
      <c r="L14" s="22">
        <f t="shared" si="2"/>
        <v>1.7419659998267889E-2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642077.14210000006</v>
      </c>
      <c r="F15" s="25">
        <f>VLOOKUP(C15,RA!B19:I52,8,0)</f>
        <v>45054.010300000002</v>
      </c>
      <c r="G15" s="16">
        <f t="shared" si="0"/>
        <v>597023.13180000009</v>
      </c>
      <c r="H15" s="27">
        <f>RA!J19</f>
        <v>7.0169154679209997</v>
      </c>
      <c r="I15" s="20">
        <f>VLOOKUP(B15,RMS!B:D,3,FALSE)</f>
        <v>642077.26270341896</v>
      </c>
      <c r="J15" s="21">
        <f>VLOOKUP(B15,RMS!B:E,4,FALSE)</f>
        <v>597023.130929915</v>
      </c>
      <c r="K15" s="22">
        <f t="shared" si="1"/>
        <v>-0.12060341890901327</v>
      </c>
      <c r="L15" s="22">
        <f t="shared" si="2"/>
        <v>8.700850885361433E-4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1229946.6013</v>
      </c>
      <c r="F16" s="25">
        <f>VLOOKUP(C16,RA!B20:I53,8,0)</f>
        <v>60572.136599999998</v>
      </c>
      <c r="G16" s="16">
        <f t="shared" si="0"/>
        <v>1169374.4646999999</v>
      </c>
      <c r="H16" s="27">
        <f>RA!J20</f>
        <v>4.9247777534388799</v>
      </c>
      <c r="I16" s="20">
        <f>VLOOKUP(B16,RMS!B:D,3,FALSE)</f>
        <v>1229946.7326</v>
      </c>
      <c r="J16" s="21">
        <f>VLOOKUP(B16,RMS!B:E,4,FALSE)</f>
        <v>1169374.4646999999</v>
      </c>
      <c r="K16" s="22">
        <f t="shared" si="1"/>
        <v>-0.13130000000819564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364669.24300000002</v>
      </c>
      <c r="F17" s="25">
        <f>VLOOKUP(C17,RA!B21:I54,8,0)</f>
        <v>41395.370300000002</v>
      </c>
      <c r="G17" s="16">
        <f t="shared" si="0"/>
        <v>323273.87270000001</v>
      </c>
      <c r="H17" s="27">
        <f>RA!J21</f>
        <v>11.351483870549499</v>
      </c>
      <c r="I17" s="20">
        <f>VLOOKUP(B17,RMS!B:D,3,FALSE)</f>
        <v>364668.84606550902</v>
      </c>
      <c r="J17" s="21">
        <f>VLOOKUP(B17,RMS!B:E,4,FALSE)</f>
        <v>323273.87252541399</v>
      </c>
      <c r="K17" s="22">
        <f t="shared" si="1"/>
        <v>0.39693449100013822</v>
      </c>
      <c r="L17" s="22">
        <f t="shared" si="2"/>
        <v>1.7458602087572217E-4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1159043.9913000001</v>
      </c>
      <c r="F18" s="25">
        <f>VLOOKUP(C18,RA!B22:I55,8,0)</f>
        <v>134992.28090000001</v>
      </c>
      <c r="G18" s="16">
        <f t="shared" si="0"/>
        <v>1024051.7104000001</v>
      </c>
      <c r="H18" s="27">
        <f>RA!J22</f>
        <v>11.6468643048303</v>
      </c>
      <c r="I18" s="20">
        <f>VLOOKUP(B18,RMS!B:D,3,FALSE)</f>
        <v>1159045.1758000001</v>
      </c>
      <c r="J18" s="21">
        <f>VLOOKUP(B18,RMS!B:E,4,FALSE)</f>
        <v>1024051.7081</v>
      </c>
      <c r="K18" s="22">
        <f t="shared" si="1"/>
        <v>-1.184499999973923</v>
      </c>
      <c r="L18" s="22">
        <f t="shared" si="2"/>
        <v>2.3000000510364771E-3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2406419.6304000001</v>
      </c>
      <c r="F19" s="25">
        <f>VLOOKUP(C19,RA!B23:I56,8,0)</f>
        <v>233789.93729999999</v>
      </c>
      <c r="G19" s="16">
        <f t="shared" si="0"/>
        <v>2172629.6931000003</v>
      </c>
      <c r="H19" s="27">
        <f>RA!J23</f>
        <v>9.7152605616477192</v>
      </c>
      <c r="I19" s="20">
        <f>VLOOKUP(B19,RMS!B:D,3,FALSE)</f>
        <v>2406421.5678752102</v>
      </c>
      <c r="J19" s="21">
        <f>VLOOKUP(B19,RMS!B:E,4,FALSE)</f>
        <v>2172629.72007949</v>
      </c>
      <c r="K19" s="22">
        <f t="shared" si="1"/>
        <v>-1.9374752100557089</v>
      </c>
      <c r="L19" s="22">
        <f t="shared" si="2"/>
        <v>-2.6979489717632532E-2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330235.63589999999</v>
      </c>
      <c r="F20" s="25">
        <f>VLOOKUP(C20,RA!B24:I57,8,0)</f>
        <v>52540.277699999999</v>
      </c>
      <c r="G20" s="16">
        <f t="shared" si="0"/>
        <v>277695.35820000002</v>
      </c>
      <c r="H20" s="27">
        <f>RA!J24</f>
        <v>15.9099358119879</v>
      </c>
      <c r="I20" s="20">
        <f>VLOOKUP(B20,RMS!B:D,3,FALSE)</f>
        <v>330235.60890905402</v>
      </c>
      <c r="J20" s="21">
        <f>VLOOKUP(B20,RMS!B:E,4,FALSE)</f>
        <v>277695.35640943103</v>
      </c>
      <c r="K20" s="22">
        <f t="shared" si="1"/>
        <v>2.6990945974830538E-2</v>
      </c>
      <c r="L20" s="22">
        <f t="shared" si="2"/>
        <v>1.7905689892359078E-3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912045.06940000004</v>
      </c>
      <c r="F21" s="25">
        <f>VLOOKUP(C21,RA!B25:I58,8,0)</f>
        <v>-43437.986900000004</v>
      </c>
      <c r="G21" s="16">
        <f t="shared" si="0"/>
        <v>955483.05630000005</v>
      </c>
      <c r="H21" s="27">
        <f>RA!J25</f>
        <v>-4.7627017959294697</v>
      </c>
      <c r="I21" s="20">
        <f>VLOOKUP(B21,RMS!B:D,3,FALSE)</f>
        <v>912045.05762450595</v>
      </c>
      <c r="J21" s="21">
        <f>VLOOKUP(B21,RMS!B:E,4,FALSE)</f>
        <v>955483.03732387302</v>
      </c>
      <c r="K21" s="22">
        <f t="shared" si="1"/>
        <v>1.1775494087487459E-2</v>
      </c>
      <c r="L21" s="22">
        <f t="shared" si="2"/>
        <v>1.8976127030327916E-2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619691.06839999999</v>
      </c>
      <c r="F22" s="25">
        <f>VLOOKUP(C22,RA!B26:I59,8,0)</f>
        <v>142047.6923</v>
      </c>
      <c r="G22" s="16">
        <f t="shared" si="0"/>
        <v>477643.37609999999</v>
      </c>
      <c r="H22" s="27">
        <f>RA!J26</f>
        <v>22.922339782426999</v>
      </c>
      <c r="I22" s="20">
        <f>VLOOKUP(B22,RMS!B:D,3,FALSE)</f>
        <v>619691.03801362205</v>
      </c>
      <c r="J22" s="21">
        <f>VLOOKUP(B22,RMS!B:E,4,FALSE)</f>
        <v>477643.37890082202</v>
      </c>
      <c r="K22" s="22">
        <f t="shared" si="1"/>
        <v>3.0386377940885723E-2</v>
      </c>
      <c r="L22" s="22">
        <f t="shared" si="2"/>
        <v>-2.8008220251649618E-3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257153.0582</v>
      </c>
      <c r="F23" s="25">
        <f>VLOOKUP(C23,RA!B27:I60,8,0)</f>
        <v>70159.168900000004</v>
      </c>
      <c r="G23" s="16">
        <f t="shared" si="0"/>
        <v>186993.88929999998</v>
      </c>
      <c r="H23" s="27">
        <f>RA!J27</f>
        <v>27.283038899515599</v>
      </c>
      <c r="I23" s="20">
        <f>VLOOKUP(B23,RMS!B:D,3,FALSE)</f>
        <v>257153.03223510299</v>
      </c>
      <c r="J23" s="21">
        <f>VLOOKUP(B23,RMS!B:E,4,FALSE)</f>
        <v>186993.897533218</v>
      </c>
      <c r="K23" s="22">
        <f t="shared" si="1"/>
        <v>2.5964897009544075E-2</v>
      </c>
      <c r="L23" s="22">
        <f t="shared" si="2"/>
        <v>-8.2332180172670633E-3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2307329.8180999998</v>
      </c>
      <c r="F24" s="25">
        <f>VLOOKUP(C24,RA!B28:I61,8,0)</f>
        <v>-202995.06140000001</v>
      </c>
      <c r="G24" s="16">
        <f t="shared" si="0"/>
        <v>2510324.8794999998</v>
      </c>
      <c r="H24" s="27">
        <f>RA!J28</f>
        <v>-8.7978346141757395</v>
      </c>
      <c r="I24" s="20">
        <f>VLOOKUP(B24,RMS!B:D,3,FALSE)</f>
        <v>2307329.8160318602</v>
      </c>
      <c r="J24" s="21">
        <f>VLOOKUP(B24,RMS!B:E,4,FALSE)</f>
        <v>2510324.8754177</v>
      </c>
      <c r="K24" s="22">
        <f t="shared" si="1"/>
        <v>2.0681396126747131E-3</v>
      </c>
      <c r="L24" s="22">
        <f t="shared" si="2"/>
        <v>4.0822997689247131E-3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631742.53819999995</v>
      </c>
      <c r="F25" s="25">
        <f>VLOOKUP(C25,RA!B29:I62,8,0)</f>
        <v>92483.887799999997</v>
      </c>
      <c r="G25" s="16">
        <f t="shared" si="0"/>
        <v>539258.65039999993</v>
      </c>
      <c r="H25" s="27">
        <f>RA!J29</f>
        <v>14.639490331537701</v>
      </c>
      <c r="I25" s="20">
        <f>VLOOKUP(B25,RMS!B:D,3,FALSE)</f>
        <v>631742.53639026498</v>
      </c>
      <c r="J25" s="21">
        <f>VLOOKUP(B25,RMS!B:E,4,FALSE)</f>
        <v>539258.63645128696</v>
      </c>
      <c r="K25" s="22">
        <f t="shared" si="1"/>
        <v>1.8097349675372243E-3</v>
      </c>
      <c r="L25" s="22">
        <f t="shared" si="2"/>
        <v>1.3948712963610888E-2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983007.9852</v>
      </c>
      <c r="F26" s="25">
        <f>VLOOKUP(C26,RA!B30:I63,8,0)</f>
        <v>125686.1501</v>
      </c>
      <c r="G26" s="16">
        <f t="shared" si="0"/>
        <v>857321.83510000003</v>
      </c>
      <c r="H26" s="27">
        <f>RA!J30</f>
        <v>12.7858727489816</v>
      </c>
      <c r="I26" s="20">
        <f>VLOOKUP(B26,RMS!B:D,3,FALSE)</f>
        <v>983007.97924395301</v>
      </c>
      <c r="J26" s="21">
        <f>VLOOKUP(B26,RMS!B:E,4,FALSE)</f>
        <v>857321.81951155898</v>
      </c>
      <c r="K26" s="22">
        <f t="shared" si="1"/>
        <v>5.9560469817370176E-3</v>
      </c>
      <c r="L26" s="22">
        <f t="shared" si="2"/>
        <v>1.5588441048748791E-2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686877.82530000003</v>
      </c>
      <c r="F27" s="25">
        <f>VLOOKUP(C27,RA!B31:I64,8,0)</f>
        <v>25082.5422</v>
      </c>
      <c r="G27" s="16">
        <f t="shared" si="0"/>
        <v>661795.2831</v>
      </c>
      <c r="H27" s="27">
        <f>RA!J31</f>
        <v>3.6516744719550398</v>
      </c>
      <c r="I27" s="20">
        <f>VLOOKUP(B27,RMS!B:D,3,FALSE)</f>
        <v>686877.75168495602</v>
      </c>
      <c r="J27" s="21">
        <f>VLOOKUP(B27,RMS!B:E,4,FALSE)</f>
        <v>661795.28579822998</v>
      </c>
      <c r="K27" s="22">
        <f t="shared" si="1"/>
        <v>7.3615044006146491E-2</v>
      </c>
      <c r="L27" s="22">
        <f t="shared" si="2"/>
        <v>-2.6982299750670791E-3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114001.93700000001</v>
      </c>
      <c r="F28" s="25">
        <f>VLOOKUP(C28,RA!B32:I65,8,0)</f>
        <v>32346.382699999998</v>
      </c>
      <c r="G28" s="16">
        <f t="shared" si="0"/>
        <v>81655.554300000003</v>
      </c>
      <c r="H28" s="27">
        <f>RA!J32</f>
        <v>28.373537811028601</v>
      </c>
      <c r="I28" s="20">
        <f>VLOOKUP(B28,RMS!B:D,3,FALSE)</f>
        <v>114001.860237289</v>
      </c>
      <c r="J28" s="21">
        <f>VLOOKUP(B28,RMS!B:E,4,FALSE)</f>
        <v>81655.5483133214</v>
      </c>
      <c r="K28" s="22">
        <f t="shared" si="1"/>
        <v>7.6762711003539152E-2</v>
      </c>
      <c r="L28" s="22">
        <f t="shared" si="2"/>
        <v>5.9866786032216623E-3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271477.82140000002</v>
      </c>
      <c r="F30" s="25">
        <f>VLOOKUP(C30,RA!B34:I68,8,0)</f>
        <v>24345.308199999999</v>
      </c>
      <c r="G30" s="16">
        <f t="shared" si="0"/>
        <v>247132.51320000002</v>
      </c>
      <c r="H30" s="27">
        <f>RA!J34</f>
        <v>8.9676969096231307</v>
      </c>
      <c r="I30" s="20">
        <f>VLOOKUP(B30,RMS!B:D,3,FALSE)</f>
        <v>271477.82130000001</v>
      </c>
      <c r="J30" s="21">
        <f>VLOOKUP(B30,RMS!B:E,4,FALSE)</f>
        <v>247132.5092</v>
      </c>
      <c r="K30" s="22">
        <f t="shared" si="1"/>
        <v>1.0000000474974513E-4</v>
      </c>
      <c r="L30" s="22">
        <f t="shared" si="2"/>
        <v>4.0000000153668225E-3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199977.7775</v>
      </c>
      <c r="F34" s="25">
        <f>VLOOKUP(C34,RA!B8:I72,8,0)</f>
        <v>10750.1389</v>
      </c>
      <c r="G34" s="16">
        <f t="shared" si="0"/>
        <v>189227.63860000001</v>
      </c>
      <c r="H34" s="27">
        <f>RA!J38</f>
        <v>5.3756667537721796</v>
      </c>
      <c r="I34" s="20">
        <f>VLOOKUP(B34,RMS!B:D,3,FALSE)</f>
        <v>199977.77777777801</v>
      </c>
      <c r="J34" s="21">
        <f>VLOOKUP(B34,RMS!B:E,4,FALSE)</f>
        <v>189227.63675213701</v>
      </c>
      <c r="K34" s="22">
        <f t="shared" si="1"/>
        <v>-2.7777801733464003E-4</v>
      </c>
      <c r="L34" s="22">
        <f t="shared" si="2"/>
        <v>1.847862993599847E-3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533106.00650000002</v>
      </c>
      <c r="F35" s="25">
        <f>VLOOKUP(C35,RA!B8:I73,8,0)</f>
        <v>35312.058599999997</v>
      </c>
      <c r="G35" s="16">
        <f t="shared" si="0"/>
        <v>497793.94790000003</v>
      </c>
      <c r="H35" s="27">
        <f>RA!J39</f>
        <v>6.6238343161492796</v>
      </c>
      <c r="I35" s="20">
        <f>VLOOKUP(B35,RMS!B:D,3,FALSE)</f>
        <v>533105.99700512795</v>
      </c>
      <c r="J35" s="21">
        <f>VLOOKUP(B35,RMS!B:E,4,FALSE)</f>
        <v>497793.94517606799</v>
      </c>
      <c r="K35" s="22">
        <f t="shared" si="1"/>
        <v>9.4948720652610064E-3</v>
      </c>
      <c r="L35" s="22">
        <f t="shared" si="2"/>
        <v>2.7239320334047079E-3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33546.692900000002</v>
      </c>
      <c r="F38" s="25">
        <f>VLOOKUP(C38,RA!B8:I76,8,0)</f>
        <v>4108.4264000000003</v>
      </c>
      <c r="G38" s="16">
        <f t="shared" si="0"/>
        <v>29438.266500000002</v>
      </c>
      <c r="H38" s="27" t="e">
        <f>RA!#REF!</f>
        <v>#REF!</v>
      </c>
      <c r="I38" s="20">
        <f>VLOOKUP(B38,RMS!B:D,3,FALSE)</f>
        <v>33546.692761515798</v>
      </c>
      <c r="J38" s="21">
        <f>VLOOKUP(B38,RMS!B:E,4,FALSE)</f>
        <v>29438.266696921601</v>
      </c>
      <c r="K38" s="22">
        <f t="shared" si="1"/>
        <v>1.384842034894973E-4</v>
      </c>
      <c r="L38" s="22">
        <f t="shared" si="2"/>
        <v>-1.9692159912665375E-4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5" t="s">
        <v>46</v>
      </c>
      <c r="W1" s="43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5"/>
      <c r="W2" s="43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6" t="s">
        <v>47</v>
      </c>
      <c r="W3" s="43"/>
    </row>
    <row r="4" spans="1:23" ht="14.25" thickTop="1" thickBo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4"/>
      <c r="W4" s="43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52" t="s">
        <v>4</v>
      </c>
      <c r="C6" s="51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50" t="s">
        <v>5</v>
      </c>
      <c r="B7" s="49"/>
      <c r="C7" s="48"/>
      <c r="D7" s="64">
        <v>18726226.247400001</v>
      </c>
      <c r="E7" s="64">
        <v>16493097</v>
      </c>
      <c r="F7" s="65">
        <v>113.539781203009</v>
      </c>
      <c r="G7" s="64">
        <v>37927903.924900003</v>
      </c>
      <c r="H7" s="65">
        <v>-50.626783160811399</v>
      </c>
      <c r="I7" s="64">
        <v>1539825.5824</v>
      </c>
      <c r="J7" s="65">
        <v>8.2228291063918597</v>
      </c>
      <c r="K7" s="64">
        <v>3310923.5650999998</v>
      </c>
      <c r="L7" s="65">
        <v>8.7295189622286191</v>
      </c>
      <c r="M7" s="65">
        <v>-0.53492566284794496</v>
      </c>
      <c r="N7" s="64">
        <v>492514303.37330002</v>
      </c>
      <c r="O7" s="64">
        <v>492514303.37330002</v>
      </c>
      <c r="P7" s="64">
        <v>917928</v>
      </c>
      <c r="Q7" s="64">
        <v>853328</v>
      </c>
      <c r="R7" s="65">
        <v>7.5703598147488496</v>
      </c>
      <c r="S7" s="64">
        <v>20.400539309619099</v>
      </c>
      <c r="T7" s="64">
        <v>20.111329587216201</v>
      </c>
      <c r="U7" s="66">
        <v>1.4176572394168301</v>
      </c>
      <c r="V7" s="54"/>
      <c r="W7" s="54"/>
    </row>
    <row r="8" spans="1:23" ht="13.5" thickBot="1" x14ac:dyDescent="0.25">
      <c r="A8" s="47">
        <v>42027</v>
      </c>
      <c r="B8" s="46" t="s">
        <v>6</v>
      </c>
      <c r="C8" s="53"/>
      <c r="D8" s="67">
        <v>754800.04310000001</v>
      </c>
      <c r="E8" s="67">
        <v>528648</v>
      </c>
      <c r="F8" s="68">
        <v>142.77932444651299</v>
      </c>
      <c r="G8" s="67">
        <v>1507646.3492999999</v>
      </c>
      <c r="H8" s="68">
        <v>-49.935205729748603</v>
      </c>
      <c r="I8" s="67">
        <v>170587.91560000001</v>
      </c>
      <c r="J8" s="68">
        <v>22.600411481084102</v>
      </c>
      <c r="K8" s="67">
        <v>191837.75539999999</v>
      </c>
      <c r="L8" s="68">
        <v>12.7243206265893</v>
      </c>
      <c r="M8" s="68">
        <v>-0.11076985213725001</v>
      </c>
      <c r="N8" s="67">
        <v>19255265.3704</v>
      </c>
      <c r="O8" s="67">
        <v>19255265.3704</v>
      </c>
      <c r="P8" s="67">
        <v>26533</v>
      </c>
      <c r="Q8" s="67">
        <v>24944</v>
      </c>
      <c r="R8" s="68">
        <v>6.3702694034637704</v>
      </c>
      <c r="S8" s="67">
        <v>28.447595187125501</v>
      </c>
      <c r="T8" s="67">
        <v>29.432274126042302</v>
      </c>
      <c r="U8" s="69">
        <v>-3.4613784836283799</v>
      </c>
      <c r="V8" s="54"/>
      <c r="W8" s="54"/>
    </row>
    <row r="9" spans="1:23" ht="12" customHeight="1" thickBot="1" x14ac:dyDescent="0.25">
      <c r="A9" s="42"/>
      <c r="B9" s="46" t="s">
        <v>7</v>
      </c>
      <c r="C9" s="53"/>
      <c r="D9" s="67">
        <v>95211.906499999997</v>
      </c>
      <c r="E9" s="67">
        <v>128058</v>
      </c>
      <c r="F9" s="68">
        <v>74.350611832138597</v>
      </c>
      <c r="G9" s="67">
        <v>173752.83840000001</v>
      </c>
      <c r="H9" s="68">
        <v>-45.2026756070536</v>
      </c>
      <c r="I9" s="67">
        <v>21719.429899999999</v>
      </c>
      <c r="J9" s="68">
        <v>22.811674189088901</v>
      </c>
      <c r="K9" s="67">
        <v>33500.536899999999</v>
      </c>
      <c r="L9" s="68">
        <v>19.280569577158602</v>
      </c>
      <c r="M9" s="68">
        <v>-0.35166919966587201</v>
      </c>
      <c r="N9" s="67">
        <v>2593236.923</v>
      </c>
      <c r="O9" s="67">
        <v>2593236.923</v>
      </c>
      <c r="P9" s="67">
        <v>5165</v>
      </c>
      <c r="Q9" s="67">
        <v>4246</v>
      </c>
      <c r="R9" s="68">
        <v>21.643900141309501</v>
      </c>
      <c r="S9" s="67">
        <v>18.434057405614698</v>
      </c>
      <c r="T9" s="67">
        <v>17.372566792275101</v>
      </c>
      <c r="U9" s="69">
        <v>5.7583123996148498</v>
      </c>
      <c r="V9" s="54"/>
      <c r="W9" s="54"/>
    </row>
    <row r="10" spans="1:23" ht="13.5" thickBot="1" x14ac:dyDescent="0.25">
      <c r="A10" s="42"/>
      <c r="B10" s="46" t="s">
        <v>8</v>
      </c>
      <c r="C10" s="53"/>
      <c r="D10" s="67">
        <v>137565.6967</v>
      </c>
      <c r="E10" s="67">
        <v>162692</v>
      </c>
      <c r="F10" s="68">
        <v>84.555907297224195</v>
      </c>
      <c r="G10" s="67">
        <v>376510.27799999999</v>
      </c>
      <c r="H10" s="68">
        <v>-63.462963765361003</v>
      </c>
      <c r="I10" s="67">
        <v>29830.717700000001</v>
      </c>
      <c r="J10" s="68">
        <v>21.6847065915379</v>
      </c>
      <c r="K10" s="67">
        <v>88154.774900000004</v>
      </c>
      <c r="L10" s="68">
        <v>23.413643677477499</v>
      </c>
      <c r="M10" s="68">
        <v>-0.66160973431287196</v>
      </c>
      <c r="N10" s="67">
        <v>3791990.6201999998</v>
      </c>
      <c r="O10" s="67">
        <v>3791990.6201999998</v>
      </c>
      <c r="P10" s="67">
        <v>84997</v>
      </c>
      <c r="Q10" s="67">
        <v>78571</v>
      </c>
      <c r="R10" s="68">
        <v>8.1785900650367207</v>
      </c>
      <c r="S10" s="67">
        <v>1.6184770838970799</v>
      </c>
      <c r="T10" s="67">
        <v>1.4879061154879001</v>
      </c>
      <c r="U10" s="69">
        <v>8.0675203688876902</v>
      </c>
      <c r="V10" s="54"/>
      <c r="W10" s="54"/>
    </row>
    <row r="11" spans="1:23" ht="13.5" thickBot="1" x14ac:dyDescent="0.25">
      <c r="A11" s="42"/>
      <c r="B11" s="46" t="s">
        <v>9</v>
      </c>
      <c r="C11" s="53"/>
      <c r="D11" s="67">
        <v>52880.907399999996</v>
      </c>
      <c r="E11" s="67">
        <v>80551</v>
      </c>
      <c r="F11" s="68">
        <v>65.648976921453496</v>
      </c>
      <c r="G11" s="67">
        <v>139824.93030000001</v>
      </c>
      <c r="H11" s="68">
        <v>-62.180630244877001</v>
      </c>
      <c r="I11" s="67">
        <v>10492.178</v>
      </c>
      <c r="J11" s="68">
        <v>19.841145918006699</v>
      </c>
      <c r="K11" s="67">
        <v>19262.220700000002</v>
      </c>
      <c r="L11" s="68">
        <v>13.77595587473</v>
      </c>
      <c r="M11" s="68">
        <v>-0.45529759193341601</v>
      </c>
      <c r="N11" s="67">
        <v>1624238.892</v>
      </c>
      <c r="O11" s="67">
        <v>1624238.892</v>
      </c>
      <c r="P11" s="67">
        <v>2543</v>
      </c>
      <c r="Q11" s="67">
        <v>2388</v>
      </c>
      <c r="R11" s="68">
        <v>6.4907872696817499</v>
      </c>
      <c r="S11" s="67">
        <v>20.794694219425899</v>
      </c>
      <c r="T11" s="67">
        <v>20.1914784757119</v>
      </c>
      <c r="U11" s="69">
        <v>2.9008156472455999</v>
      </c>
      <c r="V11" s="54"/>
      <c r="W11" s="54"/>
    </row>
    <row r="12" spans="1:23" ht="13.5" thickBot="1" x14ac:dyDescent="0.25">
      <c r="A12" s="42"/>
      <c r="B12" s="46" t="s">
        <v>10</v>
      </c>
      <c r="C12" s="53"/>
      <c r="D12" s="67">
        <v>190945.16070000001</v>
      </c>
      <c r="E12" s="67">
        <v>321208</v>
      </c>
      <c r="F12" s="68">
        <v>59.445954241488401</v>
      </c>
      <c r="G12" s="67">
        <v>461121.06709999999</v>
      </c>
      <c r="H12" s="68">
        <v>-58.591100185281498</v>
      </c>
      <c r="I12" s="67">
        <v>21644.145199999999</v>
      </c>
      <c r="J12" s="68">
        <v>11.3352677389954</v>
      </c>
      <c r="K12" s="67">
        <v>-38219.308199999999</v>
      </c>
      <c r="L12" s="68">
        <v>-8.2883457137107204</v>
      </c>
      <c r="M12" s="68">
        <v>-1.56631441591609</v>
      </c>
      <c r="N12" s="67">
        <v>8861978.4287999999</v>
      </c>
      <c r="O12" s="67">
        <v>8861978.4287999999</v>
      </c>
      <c r="P12" s="67">
        <v>1833</v>
      </c>
      <c r="Q12" s="67">
        <v>1380</v>
      </c>
      <c r="R12" s="68">
        <v>32.826086956521699</v>
      </c>
      <c r="S12" s="67">
        <v>104.17084599018</v>
      </c>
      <c r="T12" s="67">
        <v>122.78081268115901</v>
      </c>
      <c r="U12" s="69">
        <v>-17.864851258608098</v>
      </c>
      <c r="V12" s="54"/>
      <c r="W12" s="54"/>
    </row>
    <row r="13" spans="1:23" ht="13.5" thickBot="1" x14ac:dyDescent="0.25">
      <c r="A13" s="42"/>
      <c r="B13" s="46" t="s">
        <v>11</v>
      </c>
      <c r="C13" s="53"/>
      <c r="D13" s="67">
        <v>284811.21590000001</v>
      </c>
      <c r="E13" s="67">
        <v>502712</v>
      </c>
      <c r="F13" s="68">
        <v>56.654946748834298</v>
      </c>
      <c r="G13" s="67">
        <v>560770.34710000001</v>
      </c>
      <c r="H13" s="68">
        <v>-49.210721042421497</v>
      </c>
      <c r="I13" s="67">
        <v>41394.350100000003</v>
      </c>
      <c r="J13" s="68">
        <v>14.5339606690679</v>
      </c>
      <c r="K13" s="67">
        <v>92958.744500000001</v>
      </c>
      <c r="L13" s="68">
        <v>16.576972192044799</v>
      </c>
      <c r="M13" s="68">
        <v>-0.55470192371197502</v>
      </c>
      <c r="N13" s="67">
        <v>8710142.3705000002</v>
      </c>
      <c r="O13" s="67">
        <v>8710142.3705000002</v>
      </c>
      <c r="P13" s="67">
        <v>9202</v>
      </c>
      <c r="Q13" s="67">
        <v>8770</v>
      </c>
      <c r="R13" s="68">
        <v>4.9258836944127804</v>
      </c>
      <c r="S13" s="67">
        <v>30.951012377744</v>
      </c>
      <c r="T13" s="67">
        <v>30.471444355758301</v>
      </c>
      <c r="U13" s="69">
        <v>1.5494421188320999</v>
      </c>
      <c r="V13" s="54"/>
      <c r="W13" s="54"/>
    </row>
    <row r="14" spans="1:23" ht="13.5" thickBot="1" x14ac:dyDescent="0.25">
      <c r="A14" s="42"/>
      <c r="B14" s="46" t="s">
        <v>12</v>
      </c>
      <c r="C14" s="53"/>
      <c r="D14" s="67">
        <v>227289.80220000001</v>
      </c>
      <c r="E14" s="67">
        <v>229672</v>
      </c>
      <c r="F14" s="68">
        <v>98.962782663973002</v>
      </c>
      <c r="G14" s="67">
        <v>388657.70630000002</v>
      </c>
      <c r="H14" s="68">
        <v>-41.519285861127898</v>
      </c>
      <c r="I14" s="67">
        <v>26249.441699999999</v>
      </c>
      <c r="J14" s="68">
        <v>11.5488866838391</v>
      </c>
      <c r="K14" s="67">
        <v>43605.762199999997</v>
      </c>
      <c r="L14" s="68">
        <v>11.219579978260199</v>
      </c>
      <c r="M14" s="68">
        <v>-0.398028141794526</v>
      </c>
      <c r="N14" s="67">
        <v>4497134.1166000003</v>
      </c>
      <c r="O14" s="67">
        <v>4497134.1166000003</v>
      </c>
      <c r="P14" s="67">
        <v>2801</v>
      </c>
      <c r="Q14" s="67">
        <v>2063</v>
      </c>
      <c r="R14" s="68">
        <v>35.773145904023302</v>
      </c>
      <c r="S14" s="67">
        <v>81.145948661192506</v>
      </c>
      <c r="T14" s="67">
        <v>78.917500533204105</v>
      </c>
      <c r="U14" s="69">
        <v>2.7462222880563001</v>
      </c>
      <c r="V14" s="54"/>
      <c r="W14" s="54"/>
    </row>
    <row r="15" spans="1:23" ht="13.5" thickBot="1" x14ac:dyDescent="0.25">
      <c r="A15" s="42"/>
      <c r="B15" s="46" t="s">
        <v>13</v>
      </c>
      <c r="C15" s="53"/>
      <c r="D15" s="67">
        <v>137822.33679999999</v>
      </c>
      <c r="E15" s="67">
        <v>154109</v>
      </c>
      <c r="F15" s="68">
        <v>89.431724818148197</v>
      </c>
      <c r="G15" s="67">
        <v>184937.13870000001</v>
      </c>
      <c r="H15" s="68">
        <v>-25.4761170369508</v>
      </c>
      <c r="I15" s="67">
        <v>-6643.0708999999997</v>
      </c>
      <c r="J15" s="68">
        <v>-4.8200248626171902</v>
      </c>
      <c r="K15" s="67">
        <v>19877.7016</v>
      </c>
      <c r="L15" s="68">
        <v>10.7483557600862</v>
      </c>
      <c r="M15" s="68">
        <v>-1.33419713373703</v>
      </c>
      <c r="N15" s="67">
        <v>3661715.017</v>
      </c>
      <c r="O15" s="67">
        <v>3661715.017</v>
      </c>
      <c r="P15" s="67">
        <v>5000</v>
      </c>
      <c r="Q15" s="67">
        <v>4864</v>
      </c>
      <c r="R15" s="68">
        <v>2.7960526315789398</v>
      </c>
      <c r="S15" s="67">
        <v>27.564467359999998</v>
      </c>
      <c r="T15" s="67">
        <v>26.0997886101974</v>
      </c>
      <c r="U15" s="69">
        <v>5.3136479318591698</v>
      </c>
      <c r="V15" s="54"/>
      <c r="W15" s="54"/>
    </row>
    <row r="16" spans="1:23" ht="13.5" thickBot="1" x14ac:dyDescent="0.25">
      <c r="A16" s="42"/>
      <c r="B16" s="46" t="s">
        <v>14</v>
      </c>
      <c r="C16" s="53"/>
      <c r="D16" s="67">
        <v>685152.18599999999</v>
      </c>
      <c r="E16" s="67">
        <v>815480</v>
      </c>
      <c r="F16" s="68">
        <v>84.018269730710699</v>
      </c>
      <c r="G16" s="67">
        <v>2078039.0262</v>
      </c>
      <c r="H16" s="68">
        <v>-67.028906706680004</v>
      </c>
      <c r="I16" s="67">
        <v>26575.018400000001</v>
      </c>
      <c r="J16" s="68">
        <v>3.87870300102932</v>
      </c>
      <c r="K16" s="67">
        <v>16120.8932</v>
      </c>
      <c r="L16" s="68">
        <v>0.77577432361698295</v>
      </c>
      <c r="M16" s="68">
        <v>0.64848300092950195</v>
      </c>
      <c r="N16" s="67">
        <v>19645722.676399998</v>
      </c>
      <c r="O16" s="67">
        <v>19645722.676399998</v>
      </c>
      <c r="P16" s="67">
        <v>38535</v>
      </c>
      <c r="Q16" s="67">
        <v>33388</v>
      </c>
      <c r="R16" s="68">
        <v>15.4157182221157</v>
      </c>
      <c r="S16" s="67">
        <v>17.7799970416504</v>
      </c>
      <c r="T16" s="67">
        <v>18.539627515873999</v>
      </c>
      <c r="U16" s="69">
        <v>-4.2723880799532896</v>
      </c>
      <c r="V16" s="54"/>
      <c r="W16" s="54"/>
    </row>
    <row r="17" spans="1:21" ht="12" thickBot="1" x14ac:dyDescent="0.2">
      <c r="A17" s="42"/>
      <c r="B17" s="46" t="s">
        <v>15</v>
      </c>
      <c r="C17" s="53"/>
      <c r="D17" s="67">
        <v>648923.34199999995</v>
      </c>
      <c r="E17" s="67">
        <v>534867</v>
      </c>
      <c r="F17" s="68">
        <v>121.324243597006</v>
      </c>
      <c r="G17" s="67">
        <v>2228362.4848000002</v>
      </c>
      <c r="H17" s="68">
        <v>-70.878914609880397</v>
      </c>
      <c r="I17" s="67">
        <v>55125.351000000002</v>
      </c>
      <c r="J17" s="68">
        <v>8.4948941472966801</v>
      </c>
      <c r="K17" s="67">
        <v>-139048.90340000001</v>
      </c>
      <c r="L17" s="68">
        <v>-6.2399589092202801</v>
      </c>
      <c r="M17" s="68">
        <v>-1.3964457802405099</v>
      </c>
      <c r="N17" s="67">
        <v>21733044.781199999</v>
      </c>
      <c r="O17" s="67">
        <v>21733044.781199999</v>
      </c>
      <c r="P17" s="67">
        <v>11876</v>
      </c>
      <c r="Q17" s="67">
        <v>10906</v>
      </c>
      <c r="R17" s="68">
        <v>8.8941866862277692</v>
      </c>
      <c r="S17" s="67">
        <v>54.641574772650699</v>
      </c>
      <c r="T17" s="67">
        <v>65.113705868329404</v>
      </c>
      <c r="U17" s="69">
        <v>-19.165134129553199</v>
      </c>
    </row>
    <row r="18" spans="1:21" ht="12" thickBot="1" x14ac:dyDescent="0.2">
      <c r="A18" s="42"/>
      <c r="B18" s="46" t="s">
        <v>16</v>
      </c>
      <c r="C18" s="53"/>
      <c r="D18" s="67">
        <v>1828473.808</v>
      </c>
      <c r="E18" s="67">
        <v>1711487</v>
      </c>
      <c r="F18" s="68">
        <v>106.835389810148</v>
      </c>
      <c r="G18" s="67">
        <v>7228477.8214999996</v>
      </c>
      <c r="H18" s="68">
        <v>-74.704580229028494</v>
      </c>
      <c r="I18" s="67">
        <v>258617.3848</v>
      </c>
      <c r="J18" s="68">
        <v>14.143893320674801</v>
      </c>
      <c r="K18" s="67">
        <v>764426.30779999995</v>
      </c>
      <c r="L18" s="68">
        <v>10.575204443822599</v>
      </c>
      <c r="M18" s="68">
        <v>-0.66168434790752495</v>
      </c>
      <c r="N18" s="67">
        <v>49002387.319799997</v>
      </c>
      <c r="O18" s="67">
        <v>49002387.319799997</v>
      </c>
      <c r="P18" s="67">
        <v>79927</v>
      </c>
      <c r="Q18" s="67">
        <v>70686</v>
      </c>
      <c r="R18" s="68">
        <v>13.073310132133701</v>
      </c>
      <c r="S18" s="67">
        <v>22.8767976778811</v>
      </c>
      <c r="T18" s="67">
        <v>22.707346754661501</v>
      </c>
      <c r="U18" s="69">
        <v>0.74071085300299999</v>
      </c>
    </row>
    <row r="19" spans="1:21" ht="12" thickBot="1" x14ac:dyDescent="0.2">
      <c r="A19" s="42"/>
      <c r="B19" s="46" t="s">
        <v>17</v>
      </c>
      <c r="C19" s="53"/>
      <c r="D19" s="67">
        <v>642077.14210000006</v>
      </c>
      <c r="E19" s="67">
        <v>736260</v>
      </c>
      <c r="F19" s="68">
        <v>87.207934982207405</v>
      </c>
      <c r="G19" s="67">
        <v>1163880.1703999999</v>
      </c>
      <c r="H19" s="68">
        <v>-44.833054258555499</v>
      </c>
      <c r="I19" s="67">
        <v>45054.010300000002</v>
      </c>
      <c r="J19" s="68">
        <v>7.0169154679209997</v>
      </c>
      <c r="K19" s="67">
        <v>104790.2347</v>
      </c>
      <c r="L19" s="68">
        <v>9.0035243631641109</v>
      </c>
      <c r="M19" s="68">
        <v>-0.570055259166244</v>
      </c>
      <c r="N19" s="67">
        <v>19269343.154800002</v>
      </c>
      <c r="O19" s="67">
        <v>19269343.154800002</v>
      </c>
      <c r="P19" s="67">
        <v>13691</v>
      </c>
      <c r="Q19" s="67">
        <v>12428</v>
      </c>
      <c r="R19" s="68">
        <v>10.162536208561299</v>
      </c>
      <c r="S19" s="67">
        <v>46.897753421955997</v>
      </c>
      <c r="T19" s="67">
        <v>50.577928492114602</v>
      </c>
      <c r="U19" s="69">
        <v>-7.8472310540052703</v>
      </c>
    </row>
    <row r="20" spans="1:21" ht="12" thickBot="1" x14ac:dyDescent="0.2">
      <c r="A20" s="42"/>
      <c r="B20" s="46" t="s">
        <v>18</v>
      </c>
      <c r="C20" s="53"/>
      <c r="D20" s="67">
        <v>1229946.6013</v>
      </c>
      <c r="E20" s="67">
        <v>825984</v>
      </c>
      <c r="F20" s="68">
        <v>148.90683128244601</v>
      </c>
      <c r="G20" s="67">
        <v>3100062.2108</v>
      </c>
      <c r="H20" s="68">
        <v>-60.325099379776603</v>
      </c>
      <c r="I20" s="67">
        <v>60572.136599999998</v>
      </c>
      <c r="J20" s="68">
        <v>4.9247777534388799</v>
      </c>
      <c r="K20" s="67">
        <v>184628.18299999999</v>
      </c>
      <c r="L20" s="68">
        <v>5.9556283211605301</v>
      </c>
      <c r="M20" s="68">
        <v>-0.67192367050484403</v>
      </c>
      <c r="N20" s="67">
        <v>31053311.143399999</v>
      </c>
      <c r="O20" s="67">
        <v>31053311.143399999</v>
      </c>
      <c r="P20" s="67">
        <v>39744</v>
      </c>
      <c r="Q20" s="67">
        <v>36588</v>
      </c>
      <c r="R20" s="68">
        <v>8.6257789439160302</v>
      </c>
      <c r="S20" s="67">
        <v>30.9467240665258</v>
      </c>
      <c r="T20" s="67">
        <v>28.5124176259976</v>
      </c>
      <c r="U20" s="69">
        <v>7.8661199657035503</v>
      </c>
    </row>
    <row r="21" spans="1:21" ht="12" thickBot="1" x14ac:dyDescent="0.2">
      <c r="A21" s="42"/>
      <c r="B21" s="46" t="s">
        <v>19</v>
      </c>
      <c r="C21" s="53"/>
      <c r="D21" s="67">
        <v>364669.24300000002</v>
      </c>
      <c r="E21" s="67">
        <v>409776</v>
      </c>
      <c r="F21" s="68">
        <v>88.992338009058599</v>
      </c>
      <c r="G21" s="67">
        <v>860875.97400000005</v>
      </c>
      <c r="H21" s="68">
        <v>-57.639746721517902</v>
      </c>
      <c r="I21" s="67">
        <v>41395.370300000002</v>
      </c>
      <c r="J21" s="68">
        <v>11.351483870549499</v>
      </c>
      <c r="K21" s="67">
        <v>77501.266900000002</v>
      </c>
      <c r="L21" s="68">
        <v>9.0026053973716795</v>
      </c>
      <c r="M21" s="68">
        <v>-0.46587492107177397</v>
      </c>
      <c r="N21" s="67">
        <v>9696029.6733999997</v>
      </c>
      <c r="O21" s="67">
        <v>9696029.6733999997</v>
      </c>
      <c r="P21" s="67">
        <v>29078</v>
      </c>
      <c r="Q21" s="67">
        <v>26468</v>
      </c>
      <c r="R21" s="68">
        <v>9.8609641831645796</v>
      </c>
      <c r="S21" s="67">
        <v>12.5410703280831</v>
      </c>
      <c r="T21" s="67">
        <v>12.0454396252078</v>
      </c>
      <c r="U21" s="69">
        <v>3.9520606288717501</v>
      </c>
    </row>
    <row r="22" spans="1:21" ht="12" thickBot="1" x14ac:dyDescent="0.2">
      <c r="A22" s="42"/>
      <c r="B22" s="46" t="s">
        <v>20</v>
      </c>
      <c r="C22" s="53"/>
      <c r="D22" s="67">
        <v>1159043.9913000001</v>
      </c>
      <c r="E22" s="67">
        <v>1117161</v>
      </c>
      <c r="F22" s="68">
        <v>103.74905598208299</v>
      </c>
      <c r="G22" s="67">
        <v>2180808.9260999998</v>
      </c>
      <c r="H22" s="68">
        <v>-46.852565695759999</v>
      </c>
      <c r="I22" s="67">
        <v>134992.28090000001</v>
      </c>
      <c r="J22" s="68">
        <v>11.6468643048303</v>
      </c>
      <c r="K22" s="67">
        <v>239993.8308</v>
      </c>
      <c r="L22" s="68">
        <v>11.0048077998831</v>
      </c>
      <c r="M22" s="68">
        <v>-0.43751770430925602</v>
      </c>
      <c r="N22" s="67">
        <v>27203450.306400001</v>
      </c>
      <c r="O22" s="67">
        <v>27203450.306400001</v>
      </c>
      <c r="P22" s="67">
        <v>69496</v>
      </c>
      <c r="Q22" s="67">
        <v>62132</v>
      </c>
      <c r="R22" s="68">
        <v>11.8521856692204</v>
      </c>
      <c r="S22" s="67">
        <v>16.677851837515799</v>
      </c>
      <c r="T22" s="67">
        <v>16.607783567243899</v>
      </c>
      <c r="U22" s="69">
        <v>0.420127669645593</v>
      </c>
    </row>
    <row r="23" spans="1:21" ht="12" thickBot="1" x14ac:dyDescent="0.2">
      <c r="A23" s="42"/>
      <c r="B23" s="46" t="s">
        <v>21</v>
      </c>
      <c r="C23" s="53"/>
      <c r="D23" s="67">
        <v>2406419.6304000001</v>
      </c>
      <c r="E23" s="67">
        <v>2274731</v>
      </c>
      <c r="F23" s="68">
        <v>105.789195751058</v>
      </c>
      <c r="G23" s="67">
        <v>4043030.8117999998</v>
      </c>
      <c r="H23" s="68">
        <v>-40.4798097660642</v>
      </c>
      <c r="I23" s="67">
        <v>233789.93729999999</v>
      </c>
      <c r="J23" s="68">
        <v>9.7152605616477192</v>
      </c>
      <c r="K23" s="67">
        <v>266900.4669</v>
      </c>
      <c r="L23" s="68">
        <v>6.60149475292208</v>
      </c>
      <c r="M23" s="68">
        <v>-0.124055720038907</v>
      </c>
      <c r="N23" s="67">
        <v>69781715.795599997</v>
      </c>
      <c r="O23" s="67">
        <v>69781715.795599997</v>
      </c>
      <c r="P23" s="67">
        <v>75077</v>
      </c>
      <c r="Q23" s="67">
        <v>71620</v>
      </c>
      <c r="R23" s="68">
        <v>4.82686400446803</v>
      </c>
      <c r="S23" s="67">
        <v>32.0526876460168</v>
      </c>
      <c r="T23" s="67">
        <v>32.846608313320303</v>
      </c>
      <c r="U23" s="69">
        <v>-2.4769238575917099</v>
      </c>
    </row>
    <row r="24" spans="1:21" ht="12" thickBot="1" x14ac:dyDescent="0.2">
      <c r="A24" s="42"/>
      <c r="B24" s="46" t="s">
        <v>22</v>
      </c>
      <c r="C24" s="53"/>
      <c r="D24" s="67">
        <v>330235.63589999999</v>
      </c>
      <c r="E24" s="67">
        <v>243656</v>
      </c>
      <c r="F24" s="68">
        <v>135.53355382178199</v>
      </c>
      <c r="G24" s="67">
        <v>698973.95640000002</v>
      </c>
      <c r="H24" s="68">
        <v>-52.754228841250701</v>
      </c>
      <c r="I24" s="67">
        <v>52540.277699999999</v>
      </c>
      <c r="J24" s="68">
        <v>15.9099358119879</v>
      </c>
      <c r="K24" s="67">
        <v>109869.6318</v>
      </c>
      <c r="L24" s="68">
        <v>15.7187017905321</v>
      </c>
      <c r="M24" s="68">
        <v>-0.52179435901231397</v>
      </c>
      <c r="N24" s="67">
        <v>6870368.7152000004</v>
      </c>
      <c r="O24" s="67">
        <v>6870368.7152000004</v>
      </c>
      <c r="P24" s="67">
        <v>26345</v>
      </c>
      <c r="Q24" s="67">
        <v>24930</v>
      </c>
      <c r="R24" s="68">
        <v>5.6758924989971797</v>
      </c>
      <c r="S24" s="67">
        <v>12.5350402695009</v>
      </c>
      <c r="T24" s="67">
        <v>11.843045972723599</v>
      </c>
      <c r="U24" s="69">
        <v>5.52047924776857</v>
      </c>
    </row>
    <row r="25" spans="1:21" ht="12" thickBot="1" x14ac:dyDescent="0.2">
      <c r="A25" s="42"/>
      <c r="B25" s="46" t="s">
        <v>23</v>
      </c>
      <c r="C25" s="53"/>
      <c r="D25" s="67">
        <v>912045.06940000004</v>
      </c>
      <c r="E25" s="67">
        <v>361705</v>
      </c>
      <c r="F25" s="68">
        <v>252.151634453491</v>
      </c>
      <c r="G25" s="67">
        <v>658899.80630000005</v>
      </c>
      <c r="H25" s="68">
        <v>38.419386480247603</v>
      </c>
      <c r="I25" s="67">
        <v>-43437.986900000004</v>
      </c>
      <c r="J25" s="68">
        <v>-4.7627017959294697</v>
      </c>
      <c r="K25" s="67">
        <v>52976.787600000003</v>
      </c>
      <c r="L25" s="68">
        <v>8.0401886741304391</v>
      </c>
      <c r="M25" s="68">
        <v>-1.8199437691084199</v>
      </c>
      <c r="N25" s="67">
        <v>11597574.3892</v>
      </c>
      <c r="O25" s="67">
        <v>11597574.3892</v>
      </c>
      <c r="P25" s="67">
        <v>27274</v>
      </c>
      <c r="Q25" s="67">
        <v>26507</v>
      </c>
      <c r="R25" s="68">
        <v>2.8935752820009801</v>
      </c>
      <c r="S25" s="67">
        <v>33.440092007039702</v>
      </c>
      <c r="T25" s="67">
        <v>33.919439819670302</v>
      </c>
      <c r="U25" s="69">
        <v>-1.4334524334732599</v>
      </c>
    </row>
    <row r="26" spans="1:21" ht="12" thickBot="1" x14ac:dyDescent="0.2">
      <c r="A26" s="42"/>
      <c r="B26" s="46" t="s">
        <v>24</v>
      </c>
      <c r="C26" s="53"/>
      <c r="D26" s="67">
        <v>619691.06839999999</v>
      </c>
      <c r="E26" s="67">
        <v>550297</v>
      </c>
      <c r="F26" s="68">
        <v>112.61029378681</v>
      </c>
      <c r="G26" s="67">
        <v>1695429.3461</v>
      </c>
      <c r="H26" s="68">
        <v>-63.449313306657302</v>
      </c>
      <c r="I26" s="67">
        <v>142047.6923</v>
      </c>
      <c r="J26" s="68">
        <v>22.922339782426999</v>
      </c>
      <c r="K26" s="67">
        <v>332640.83899999998</v>
      </c>
      <c r="L26" s="68">
        <v>19.619858519328702</v>
      </c>
      <c r="M26" s="68">
        <v>-0.57296977506721603</v>
      </c>
      <c r="N26" s="67">
        <v>16126828.8464</v>
      </c>
      <c r="O26" s="67">
        <v>16126828.8464</v>
      </c>
      <c r="P26" s="67">
        <v>44625</v>
      </c>
      <c r="Q26" s="67">
        <v>41963</v>
      </c>
      <c r="R26" s="68">
        <v>6.3436837213735897</v>
      </c>
      <c r="S26" s="67">
        <v>13.8866345859944</v>
      </c>
      <c r="T26" s="67">
        <v>13.9338483568858</v>
      </c>
      <c r="U26" s="69">
        <v>-0.33999433483365399</v>
      </c>
    </row>
    <row r="27" spans="1:21" ht="12" thickBot="1" x14ac:dyDescent="0.2">
      <c r="A27" s="42"/>
      <c r="B27" s="46" t="s">
        <v>25</v>
      </c>
      <c r="C27" s="53"/>
      <c r="D27" s="67">
        <v>257153.0582</v>
      </c>
      <c r="E27" s="67">
        <v>238627</v>
      </c>
      <c r="F27" s="68">
        <v>107.763605208128</v>
      </c>
      <c r="G27" s="67">
        <v>376022.42479999998</v>
      </c>
      <c r="H27" s="68">
        <v>-31.612307873187198</v>
      </c>
      <c r="I27" s="67">
        <v>70159.168900000004</v>
      </c>
      <c r="J27" s="68">
        <v>27.283038899515599</v>
      </c>
      <c r="K27" s="67">
        <v>100425.394</v>
      </c>
      <c r="L27" s="68">
        <v>26.7072885489249</v>
      </c>
      <c r="M27" s="68">
        <v>-0.30138019772170399</v>
      </c>
      <c r="N27" s="67">
        <v>6651411.1319000004</v>
      </c>
      <c r="O27" s="67">
        <v>6651411.1319000004</v>
      </c>
      <c r="P27" s="67">
        <v>33608</v>
      </c>
      <c r="Q27" s="67">
        <v>31643</v>
      </c>
      <c r="R27" s="68">
        <v>6.2099042442246297</v>
      </c>
      <c r="S27" s="67">
        <v>7.6515430314210899</v>
      </c>
      <c r="T27" s="67">
        <v>7.6488009227949298</v>
      </c>
      <c r="U27" s="69">
        <v>3.5837328691725998E-2</v>
      </c>
    </row>
    <row r="28" spans="1:21" ht="12" thickBot="1" x14ac:dyDescent="0.2">
      <c r="A28" s="42"/>
      <c r="B28" s="46" t="s">
        <v>26</v>
      </c>
      <c r="C28" s="53"/>
      <c r="D28" s="67">
        <v>2307329.8180999998</v>
      </c>
      <c r="E28" s="67">
        <v>1060450</v>
      </c>
      <c r="F28" s="68">
        <v>217.58025537271899</v>
      </c>
      <c r="G28" s="67">
        <v>1438846.3163999999</v>
      </c>
      <c r="H28" s="68">
        <v>60.359712625386599</v>
      </c>
      <c r="I28" s="67">
        <v>-202995.06140000001</v>
      </c>
      <c r="J28" s="68">
        <v>-8.7978346141757395</v>
      </c>
      <c r="K28" s="67">
        <v>117712.41559999999</v>
      </c>
      <c r="L28" s="68">
        <v>8.18102769269459</v>
      </c>
      <c r="M28" s="68">
        <v>-2.72450000592801</v>
      </c>
      <c r="N28" s="67">
        <v>31716844.3805</v>
      </c>
      <c r="O28" s="67">
        <v>31716844.3805</v>
      </c>
      <c r="P28" s="67">
        <v>58508</v>
      </c>
      <c r="Q28" s="67">
        <v>56500</v>
      </c>
      <c r="R28" s="68">
        <v>3.5539823008849498</v>
      </c>
      <c r="S28" s="67">
        <v>39.436142375401701</v>
      </c>
      <c r="T28" s="67">
        <v>36.682786732743402</v>
      </c>
      <c r="U28" s="69">
        <v>6.9818077449068801</v>
      </c>
    </row>
    <row r="29" spans="1:21" ht="12" thickBot="1" x14ac:dyDescent="0.2">
      <c r="A29" s="42"/>
      <c r="B29" s="46" t="s">
        <v>27</v>
      </c>
      <c r="C29" s="53"/>
      <c r="D29" s="67">
        <v>631742.53819999995</v>
      </c>
      <c r="E29" s="67">
        <v>539765</v>
      </c>
      <c r="F29" s="68">
        <v>117.04029312756499</v>
      </c>
      <c r="G29" s="67">
        <v>757963.02870000002</v>
      </c>
      <c r="H29" s="68">
        <v>-16.652591976218599</v>
      </c>
      <c r="I29" s="67">
        <v>92483.887799999997</v>
      </c>
      <c r="J29" s="68">
        <v>14.639490331537701</v>
      </c>
      <c r="K29" s="67">
        <v>115544.66959999999</v>
      </c>
      <c r="L29" s="68">
        <v>15.244103633679</v>
      </c>
      <c r="M29" s="68">
        <v>-0.19958325970235799</v>
      </c>
      <c r="N29" s="67">
        <v>15868800.9607</v>
      </c>
      <c r="O29" s="67">
        <v>15868800.9607</v>
      </c>
      <c r="P29" s="67">
        <v>100269</v>
      </c>
      <c r="Q29" s="67">
        <v>97509</v>
      </c>
      <c r="R29" s="68">
        <v>2.8305079531120199</v>
      </c>
      <c r="S29" s="67">
        <v>6.30047709860475</v>
      </c>
      <c r="T29" s="67">
        <v>6.2270117712211199</v>
      </c>
      <c r="U29" s="69">
        <v>1.16602800444913</v>
      </c>
    </row>
    <row r="30" spans="1:21" ht="12" thickBot="1" x14ac:dyDescent="0.2">
      <c r="A30" s="42"/>
      <c r="B30" s="46" t="s">
        <v>28</v>
      </c>
      <c r="C30" s="53"/>
      <c r="D30" s="67">
        <v>983007.9852</v>
      </c>
      <c r="E30" s="67">
        <v>696226</v>
      </c>
      <c r="F30" s="68">
        <v>141.19093300163999</v>
      </c>
      <c r="G30" s="67">
        <v>2012088.6336000001</v>
      </c>
      <c r="H30" s="68">
        <v>-51.144896463073998</v>
      </c>
      <c r="I30" s="67">
        <v>125686.1501</v>
      </c>
      <c r="J30" s="68">
        <v>12.7858727489816</v>
      </c>
      <c r="K30" s="67">
        <v>260801.23439999999</v>
      </c>
      <c r="L30" s="68">
        <v>12.961716996203</v>
      </c>
      <c r="M30" s="68">
        <v>-0.51807685884173904</v>
      </c>
      <c r="N30" s="67">
        <v>23526441.916200001</v>
      </c>
      <c r="O30" s="67">
        <v>23526441.916200001</v>
      </c>
      <c r="P30" s="67">
        <v>67650</v>
      </c>
      <c r="Q30" s="67">
        <v>63071</v>
      </c>
      <c r="R30" s="68">
        <v>7.2600719823690696</v>
      </c>
      <c r="S30" s="67">
        <v>14.530790616408</v>
      </c>
      <c r="T30" s="67">
        <v>14.263757029379599</v>
      </c>
      <c r="U30" s="69">
        <v>1.83770858776853</v>
      </c>
    </row>
    <row r="31" spans="1:21" ht="12" thickBot="1" x14ac:dyDescent="0.2">
      <c r="A31" s="42"/>
      <c r="B31" s="46" t="s">
        <v>29</v>
      </c>
      <c r="C31" s="53"/>
      <c r="D31" s="67">
        <v>686877.82530000003</v>
      </c>
      <c r="E31" s="67">
        <v>801022</v>
      </c>
      <c r="F31" s="68">
        <v>85.7501823046059</v>
      </c>
      <c r="G31" s="67">
        <v>1131333.605</v>
      </c>
      <c r="H31" s="68">
        <v>-39.286005271628099</v>
      </c>
      <c r="I31" s="67">
        <v>25082.5422</v>
      </c>
      <c r="J31" s="68">
        <v>3.6516744719550398</v>
      </c>
      <c r="K31" s="67">
        <v>55816.945500000002</v>
      </c>
      <c r="L31" s="68">
        <v>4.9337300026547002</v>
      </c>
      <c r="M31" s="68">
        <v>-0.55062854164959596</v>
      </c>
      <c r="N31" s="67">
        <v>51387174.485699996</v>
      </c>
      <c r="O31" s="67">
        <v>51387174.485699996</v>
      </c>
      <c r="P31" s="67">
        <v>23980</v>
      </c>
      <c r="Q31" s="67">
        <v>21650</v>
      </c>
      <c r="R31" s="68">
        <v>10.7621247113164</v>
      </c>
      <c r="S31" s="67">
        <v>28.643779203502898</v>
      </c>
      <c r="T31" s="67">
        <v>28.230069916859101</v>
      </c>
      <c r="U31" s="69">
        <v>1.44432507911946</v>
      </c>
    </row>
    <row r="32" spans="1:21" ht="12" thickBot="1" x14ac:dyDescent="0.2">
      <c r="A32" s="42"/>
      <c r="B32" s="46" t="s">
        <v>30</v>
      </c>
      <c r="C32" s="53"/>
      <c r="D32" s="67">
        <v>114001.93700000001</v>
      </c>
      <c r="E32" s="67">
        <v>170342</v>
      </c>
      <c r="F32" s="68">
        <v>66.925324934543497</v>
      </c>
      <c r="G32" s="67">
        <v>194189.71189999999</v>
      </c>
      <c r="H32" s="68">
        <v>-41.293523799702399</v>
      </c>
      <c r="I32" s="67">
        <v>32346.382699999998</v>
      </c>
      <c r="J32" s="68">
        <v>28.373537811028601</v>
      </c>
      <c r="K32" s="67">
        <v>46071.732799999998</v>
      </c>
      <c r="L32" s="68">
        <v>23.725115171768302</v>
      </c>
      <c r="M32" s="68">
        <v>-0.297912608574601</v>
      </c>
      <c r="N32" s="67">
        <v>2861124.1069999998</v>
      </c>
      <c r="O32" s="67">
        <v>2861124.1069999998</v>
      </c>
      <c r="P32" s="67">
        <v>24190</v>
      </c>
      <c r="Q32" s="67">
        <v>22834</v>
      </c>
      <c r="R32" s="68">
        <v>5.9385127441534502</v>
      </c>
      <c r="S32" s="67">
        <v>4.7127712691194699</v>
      </c>
      <c r="T32" s="67">
        <v>4.68495874135062</v>
      </c>
      <c r="U32" s="69">
        <v>0.590152294279496</v>
      </c>
    </row>
    <row r="33" spans="1:21" ht="12" thickBot="1" x14ac:dyDescent="0.2">
      <c r="A33" s="42"/>
      <c r="B33" s="46" t="s">
        <v>31</v>
      </c>
      <c r="C33" s="53"/>
      <c r="D33" s="70"/>
      <c r="E33" s="70"/>
      <c r="F33" s="70"/>
      <c r="G33" s="67">
        <v>30.769600000000001</v>
      </c>
      <c r="H33" s="70"/>
      <c r="I33" s="70"/>
      <c r="J33" s="70"/>
      <c r="K33" s="67">
        <v>5.9917999999999996</v>
      </c>
      <c r="L33" s="68">
        <v>19.473116322604099</v>
      </c>
      <c r="M33" s="70"/>
      <c r="N33" s="67">
        <v>24.4466</v>
      </c>
      <c r="O33" s="67">
        <v>24.4466</v>
      </c>
      <c r="P33" s="70"/>
      <c r="Q33" s="67">
        <v>1</v>
      </c>
      <c r="R33" s="70"/>
      <c r="S33" s="70"/>
      <c r="T33" s="67">
        <v>3.5398000000000001</v>
      </c>
      <c r="U33" s="71"/>
    </row>
    <row r="34" spans="1:21" ht="12" thickBot="1" x14ac:dyDescent="0.2">
      <c r="A34" s="42"/>
      <c r="B34" s="46" t="s">
        <v>32</v>
      </c>
      <c r="C34" s="53"/>
      <c r="D34" s="67">
        <v>271477.82140000002</v>
      </c>
      <c r="E34" s="67">
        <v>220886</v>
      </c>
      <c r="F34" s="68">
        <v>122.90404163233499</v>
      </c>
      <c r="G34" s="67">
        <v>521355.42080000002</v>
      </c>
      <c r="H34" s="68">
        <v>-47.928455220926303</v>
      </c>
      <c r="I34" s="67">
        <v>24345.308199999999</v>
      </c>
      <c r="J34" s="68">
        <v>8.9676969096231307</v>
      </c>
      <c r="K34" s="67">
        <v>54471.926700000004</v>
      </c>
      <c r="L34" s="68">
        <v>10.448136631324299</v>
      </c>
      <c r="M34" s="68">
        <v>-0.55306687912693198</v>
      </c>
      <c r="N34" s="67">
        <v>6357438.6568</v>
      </c>
      <c r="O34" s="67">
        <v>6357438.6568</v>
      </c>
      <c r="P34" s="67">
        <v>13268</v>
      </c>
      <c r="Q34" s="67">
        <v>12886</v>
      </c>
      <c r="R34" s="68">
        <v>2.9644575508303701</v>
      </c>
      <c r="S34" s="67">
        <v>20.461095975278901</v>
      </c>
      <c r="T34" s="67">
        <v>21.1391863728077</v>
      </c>
      <c r="U34" s="69">
        <v>-3.3140472941826</v>
      </c>
    </row>
    <row r="35" spans="1:21" ht="12" thickBot="1" x14ac:dyDescent="0.2">
      <c r="A35" s="42"/>
      <c r="B35" s="46" t="s">
        <v>36</v>
      </c>
      <c r="C35" s="53"/>
      <c r="D35" s="70"/>
      <c r="E35" s="67">
        <v>202025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42"/>
      <c r="B36" s="46" t="s">
        <v>37</v>
      </c>
      <c r="C36" s="53"/>
      <c r="D36" s="70"/>
      <c r="E36" s="67">
        <v>130899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42"/>
      <c r="B37" s="46" t="s">
        <v>38</v>
      </c>
      <c r="C37" s="53"/>
      <c r="D37" s="70"/>
      <c r="E37" s="67">
        <v>108710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42"/>
      <c r="B38" s="46" t="s">
        <v>33</v>
      </c>
      <c r="C38" s="53"/>
      <c r="D38" s="67">
        <v>199977.7775</v>
      </c>
      <c r="E38" s="67">
        <v>100002</v>
      </c>
      <c r="F38" s="68">
        <v>199.97377802444001</v>
      </c>
      <c r="G38" s="67">
        <v>516440.16190000001</v>
      </c>
      <c r="H38" s="68">
        <v>-61.277647972947101</v>
      </c>
      <c r="I38" s="67">
        <v>10750.1389</v>
      </c>
      <c r="J38" s="68">
        <v>5.3756667537721796</v>
      </c>
      <c r="K38" s="67">
        <v>31435.576400000002</v>
      </c>
      <c r="L38" s="68">
        <v>6.0869736165265502</v>
      </c>
      <c r="M38" s="68">
        <v>-0.65802634686221295</v>
      </c>
      <c r="N38" s="67">
        <v>5346829.0767999999</v>
      </c>
      <c r="O38" s="67">
        <v>5346829.0767999999</v>
      </c>
      <c r="P38" s="67">
        <v>266</v>
      </c>
      <c r="Q38" s="67">
        <v>243</v>
      </c>
      <c r="R38" s="68">
        <v>9.4650205761316801</v>
      </c>
      <c r="S38" s="67">
        <v>751.79615601503804</v>
      </c>
      <c r="T38" s="67">
        <v>554.84858312757206</v>
      </c>
      <c r="U38" s="69">
        <v>26.196938001306599</v>
      </c>
    </row>
    <row r="39" spans="1:21" ht="12" thickBot="1" x14ac:dyDescent="0.2">
      <c r="A39" s="42"/>
      <c r="B39" s="46" t="s">
        <v>34</v>
      </c>
      <c r="C39" s="53"/>
      <c r="D39" s="67">
        <v>533106.00650000002</v>
      </c>
      <c r="E39" s="67">
        <v>406215</v>
      </c>
      <c r="F39" s="68">
        <v>131.23740051450599</v>
      </c>
      <c r="G39" s="67">
        <v>1171189.2556</v>
      </c>
      <c r="H39" s="68">
        <v>-54.481651539153702</v>
      </c>
      <c r="I39" s="67">
        <v>35312.058599999997</v>
      </c>
      <c r="J39" s="68">
        <v>6.6238343161492796</v>
      </c>
      <c r="K39" s="67">
        <v>57315.5795</v>
      </c>
      <c r="L39" s="68">
        <v>4.8937931445278897</v>
      </c>
      <c r="M39" s="68">
        <v>-0.383901220086242</v>
      </c>
      <c r="N39" s="67">
        <v>13396071.304</v>
      </c>
      <c r="O39" s="67">
        <v>13396071.304</v>
      </c>
      <c r="P39" s="67">
        <v>2418</v>
      </c>
      <c r="Q39" s="67">
        <v>2122</v>
      </c>
      <c r="R39" s="68">
        <v>13.949104618284601</v>
      </c>
      <c r="S39" s="67">
        <v>220.47394809760101</v>
      </c>
      <c r="T39" s="67">
        <v>197.06264665410001</v>
      </c>
      <c r="U39" s="69">
        <v>10.6186248513759</v>
      </c>
    </row>
    <row r="40" spans="1:21" ht="12" thickBot="1" x14ac:dyDescent="0.2">
      <c r="A40" s="42"/>
      <c r="B40" s="46" t="s">
        <v>39</v>
      </c>
      <c r="C40" s="53"/>
      <c r="D40" s="70"/>
      <c r="E40" s="67">
        <v>86937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42"/>
      <c r="B41" s="46" t="s">
        <v>40</v>
      </c>
      <c r="C41" s="53"/>
      <c r="D41" s="70"/>
      <c r="E41" s="67">
        <v>18283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41"/>
      <c r="B42" s="46" t="s">
        <v>35</v>
      </c>
      <c r="C42" s="53"/>
      <c r="D42" s="72">
        <v>33546.692900000002</v>
      </c>
      <c r="E42" s="72">
        <v>23654</v>
      </c>
      <c r="F42" s="73">
        <v>141.82249471548201</v>
      </c>
      <c r="G42" s="72">
        <v>78383.407000000007</v>
      </c>
      <c r="H42" s="73">
        <v>-57.201792848836</v>
      </c>
      <c r="I42" s="72">
        <v>4108.4264000000003</v>
      </c>
      <c r="J42" s="73">
        <v>12.2468894690958</v>
      </c>
      <c r="K42" s="72">
        <v>9544.3724999999995</v>
      </c>
      <c r="L42" s="73">
        <v>12.1765216201944</v>
      </c>
      <c r="M42" s="73">
        <v>-0.56954462957098495</v>
      </c>
      <c r="N42" s="72">
        <v>426664.36680000002</v>
      </c>
      <c r="O42" s="72">
        <v>426664.36680000002</v>
      </c>
      <c r="P42" s="72">
        <v>29</v>
      </c>
      <c r="Q42" s="72">
        <v>27</v>
      </c>
      <c r="R42" s="73">
        <v>7.4074074074074199</v>
      </c>
      <c r="S42" s="72">
        <v>1156.7825137931</v>
      </c>
      <c r="T42" s="72">
        <v>328.23091111111103</v>
      </c>
      <c r="U42" s="74">
        <v>71.625529674127094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activeCell="J21" sqref="J2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87765</v>
      </c>
      <c r="D2" s="32">
        <v>754801.08965982904</v>
      </c>
      <c r="E2" s="32">
        <v>584212.13865128194</v>
      </c>
      <c r="F2" s="32">
        <v>170588.95100854701</v>
      </c>
      <c r="G2" s="32">
        <v>584212.13865128194</v>
      </c>
      <c r="H2" s="32">
        <v>0.226005173211167</v>
      </c>
    </row>
    <row r="3" spans="1:8" ht="14.25" x14ac:dyDescent="0.2">
      <c r="A3" s="32">
        <v>2</v>
      </c>
      <c r="B3" s="33">
        <v>13</v>
      </c>
      <c r="C3" s="32">
        <v>16474</v>
      </c>
      <c r="D3" s="32">
        <v>95211.936848740603</v>
      </c>
      <c r="E3" s="32">
        <v>73492.472006073702</v>
      </c>
      <c r="F3" s="32">
        <v>21719.464842666999</v>
      </c>
      <c r="G3" s="32">
        <v>73492.472006073702</v>
      </c>
      <c r="H3" s="32">
        <v>0.22811703617763601</v>
      </c>
    </row>
    <row r="4" spans="1:8" ht="14.25" x14ac:dyDescent="0.2">
      <c r="A4" s="32">
        <v>3</v>
      </c>
      <c r="B4" s="33">
        <v>14</v>
      </c>
      <c r="C4" s="32">
        <v>105383</v>
      </c>
      <c r="D4" s="32">
        <v>137567.682441026</v>
      </c>
      <c r="E4" s="32">
        <v>107734.978813675</v>
      </c>
      <c r="F4" s="32">
        <v>29832.703627350402</v>
      </c>
      <c r="G4" s="32">
        <v>107734.978813675</v>
      </c>
      <c r="H4" s="32">
        <v>0.216858371806471</v>
      </c>
    </row>
    <row r="5" spans="1:8" ht="14.25" x14ac:dyDescent="0.2">
      <c r="A5" s="32">
        <v>4</v>
      </c>
      <c r="B5" s="33">
        <v>15</v>
      </c>
      <c r="C5" s="32">
        <v>3347</v>
      </c>
      <c r="D5" s="32">
        <v>52880.951971794901</v>
      </c>
      <c r="E5" s="32">
        <v>42388.729658119701</v>
      </c>
      <c r="F5" s="32">
        <v>10492.2223136752</v>
      </c>
      <c r="G5" s="32">
        <v>42388.729658119701</v>
      </c>
      <c r="H5" s="32">
        <v>0.19841212993426199</v>
      </c>
    </row>
    <row r="6" spans="1:8" ht="14.25" x14ac:dyDescent="0.2">
      <c r="A6" s="32">
        <v>5</v>
      </c>
      <c r="B6" s="33">
        <v>16</v>
      </c>
      <c r="C6" s="32">
        <v>3510</v>
      </c>
      <c r="D6" s="32">
        <v>190945.208321368</v>
      </c>
      <c r="E6" s="32">
        <v>169301.016158974</v>
      </c>
      <c r="F6" s="32">
        <v>21644.192162393199</v>
      </c>
      <c r="G6" s="32">
        <v>169301.016158974</v>
      </c>
      <c r="H6" s="32">
        <v>0.11335289506697201</v>
      </c>
    </row>
    <row r="7" spans="1:8" ht="14.25" x14ac:dyDescent="0.2">
      <c r="A7" s="32">
        <v>6</v>
      </c>
      <c r="B7" s="33">
        <v>17</v>
      </c>
      <c r="C7" s="32">
        <v>18270</v>
      </c>
      <c r="D7" s="32">
        <v>284811.42518290598</v>
      </c>
      <c r="E7" s="32">
        <v>243416.86571538501</v>
      </c>
      <c r="F7" s="32">
        <v>41394.559467521402</v>
      </c>
      <c r="G7" s="32">
        <v>243416.86571538501</v>
      </c>
      <c r="H7" s="32">
        <v>0.14534023500264301</v>
      </c>
    </row>
    <row r="8" spans="1:8" ht="14.25" x14ac:dyDescent="0.2">
      <c r="A8" s="32">
        <v>7</v>
      </c>
      <c r="B8" s="33">
        <v>18</v>
      </c>
      <c r="C8" s="32">
        <v>157535</v>
      </c>
      <c r="D8" s="32">
        <v>227289.80360341899</v>
      </c>
      <c r="E8" s="32">
        <v>201040.36055128201</v>
      </c>
      <c r="F8" s="32">
        <v>26249.443052136801</v>
      </c>
      <c r="G8" s="32">
        <v>201040.36055128201</v>
      </c>
      <c r="H8" s="32">
        <v>0.11548887207425</v>
      </c>
    </row>
    <row r="9" spans="1:8" ht="14.25" x14ac:dyDescent="0.2">
      <c r="A9" s="32">
        <v>8</v>
      </c>
      <c r="B9" s="33">
        <v>19</v>
      </c>
      <c r="C9" s="32">
        <v>22089</v>
      </c>
      <c r="D9" s="32">
        <v>137822.455081197</v>
      </c>
      <c r="E9" s="32">
        <v>144465.40755555601</v>
      </c>
      <c r="F9" s="32">
        <v>-6642.95247435897</v>
      </c>
      <c r="G9" s="32">
        <v>144465.40755555601</v>
      </c>
      <c r="H9" s="32">
        <v>-4.8199347997721798E-2</v>
      </c>
    </row>
    <row r="10" spans="1:8" ht="14.25" x14ac:dyDescent="0.2">
      <c r="A10" s="32">
        <v>9</v>
      </c>
      <c r="B10" s="33">
        <v>21</v>
      </c>
      <c r="C10" s="32">
        <v>160156</v>
      </c>
      <c r="D10" s="32">
        <v>685151.94011538499</v>
      </c>
      <c r="E10" s="32">
        <v>658577.16757521406</v>
      </c>
      <c r="F10" s="32">
        <v>26574.772540170899</v>
      </c>
      <c r="G10" s="32">
        <v>658577.16757521406</v>
      </c>
      <c r="H10" s="36">
        <v>3.8786685090164898E-2</v>
      </c>
    </row>
    <row r="11" spans="1:8" ht="14.25" x14ac:dyDescent="0.2">
      <c r="A11" s="32">
        <v>10</v>
      </c>
      <c r="B11" s="33">
        <v>22</v>
      </c>
      <c r="C11" s="32">
        <v>30804</v>
      </c>
      <c r="D11" s="32">
        <v>648923.46897692303</v>
      </c>
      <c r="E11" s="32">
        <v>593797.99066923105</v>
      </c>
      <c r="F11" s="32">
        <v>55125.478307692298</v>
      </c>
      <c r="G11" s="32">
        <v>593797.99066923105</v>
      </c>
      <c r="H11" s="32">
        <v>8.4949121033643299E-2</v>
      </c>
    </row>
    <row r="12" spans="1:8" ht="14.25" x14ac:dyDescent="0.2">
      <c r="A12" s="32">
        <v>11</v>
      </c>
      <c r="B12" s="33">
        <v>23</v>
      </c>
      <c r="C12" s="32">
        <v>174841.66699999999</v>
      </c>
      <c r="D12" s="32">
        <v>1828473.8331965799</v>
      </c>
      <c r="E12" s="32">
        <v>1569856.4057803401</v>
      </c>
      <c r="F12" s="32">
        <v>258617.42741623899</v>
      </c>
      <c r="G12" s="32">
        <v>1569856.4057803401</v>
      </c>
      <c r="H12" s="32">
        <v>0.14143895456470301</v>
      </c>
    </row>
    <row r="13" spans="1:8" ht="14.25" x14ac:dyDescent="0.2">
      <c r="A13" s="32">
        <v>12</v>
      </c>
      <c r="B13" s="33">
        <v>24</v>
      </c>
      <c r="C13" s="32">
        <v>33287.404000000002</v>
      </c>
      <c r="D13" s="32">
        <v>642077.26270341896</v>
      </c>
      <c r="E13" s="32">
        <v>597023.130929915</v>
      </c>
      <c r="F13" s="32">
        <v>45054.131773504298</v>
      </c>
      <c r="G13" s="32">
        <v>597023.130929915</v>
      </c>
      <c r="H13" s="32">
        <v>7.0169330687411602E-2</v>
      </c>
    </row>
    <row r="14" spans="1:8" ht="14.25" x14ac:dyDescent="0.2">
      <c r="A14" s="32">
        <v>13</v>
      </c>
      <c r="B14" s="33">
        <v>25</v>
      </c>
      <c r="C14" s="32">
        <v>89160.65</v>
      </c>
      <c r="D14" s="32">
        <v>1229946.7326</v>
      </c>
      <c r="E14" s="32">
        <v>1169374.4646999999</v>
      </c>
      <c r="F14" s="32">
        <v>60572.267899999999</v>
      </c>
      <c r="G14" s="32">
        <v>1169374.4646999999</v>
      </c>
      <c r="H14" s="32">
        <v>4.9247879029651602E-2</v>
      </c>
    </row>
    <row r="15" spans="1:8" ht="14.25" x14ac:dyDescent="0.2">
      <c r="A15" s="32">
        <v>14</v>
      </c>
      <c r="B15" s="33">
        <v>26</v>
      </c>
      <c r="C15" s="32">
        <v>74023</v>
      </c>
      <c r="D15" s="32">
        <v>364668.84606550902</v>
      </c>
      <c r="E15" s="32">
        <v>323273.87252541399</v>
      </c>
      <c r="F15" s="32">
        <v>41394.9735400953</v>
      </c>
      <c r="G15" s="32">
        <v>323273.87252541399</v>
      </c>
      <c r="H15" s="32">
        <v>0.113513874263498</v>
      </c>
    </row>
    <row r="16" spans="1:8" ht="14.25" x14ac:dyDescent="0.2">
      <c r="A16" s="32">
        <v>15</v>
      </c>
      <c r="B16" s="33">
        <v>27</v>
      </c>
      <c r="C16" s="32">
        <v>146588.31899999999</v>
      </c>
      <c r="D16" s="32">
        <v>1159045.1758000001</v>
      </c>
      <c r="E16" s="32">
        <v>1024051.7081</v>
      </c>
      <c r="F16" s="32">
        <v>134993.46770000001</v>
      </c>
      <c r="G16" s="32">
        <v>1024051.7081</v>
      </c>
      <c r="H16" s="32">
        <v>0.116469547968072</v>
      </c>
    </row>
    <row r="17" spans="1:8" ht="14.25" x14ac:dyDescent="0.2">
      <c r="A17" s="32">
        <v>16</v>
      </c>
      <c r="B17" s="33">
        <v>29</v>
      </c>
      <c r="C17" s="32">
        <v>180028</v>
      </c>
      <c r="D17" s="32">
        <v>2406421.5678752102</v>
      </c>
      <c r="E17" s="32">
        <v>2172629.72007949</v>
      </c>
      <c r="F17" s="32">
        <v>233791.847795726</v>
      </c>
      <c r="G17" s="32">
        <v>2172629.72007949</v>
      </c>
      <c r="H17" s="32">
        <v>9.7153321311924806E-2</v>
      </c>
    </row>
    <row r="18" spans="1:8" ht="14.25" x14ac:dyDescent="0.2">
      <c r="A18" s="32">
        <v>17</v>
      </c>
      <c r="B18" s="33">
        <v>31</v>
      </c>
      <c r="C18" s="32">
        <v>48037.529000000002</v>
      </c>
      <c r="D18" s="32">
        <v>330235.60890905402</v>
      </c>
      <c r="E18" s="32">
        <v>277695.35640943103</v>
      </c>
      <c r="F18" s="32">
        <v>52540.252499622897</v>
      </c>
      <c r="G18" s="32">
        <v>277695.35640943103</v>
      </c>
      <c r="H18" s="32">
        <v>0.15909929481315399</v>
      </c>
    </row>
    <row r="19" spans="1:8" ht="14.25" x14ac:dyDescent="0.2">
      <c r="A19" s="32">
        <v>18</v>
      </c>
      <c r="B19" s="33">
        <v>32</v>
      </c>
      <c r="C19" s="32">
        <v>77767.694000000003</v>
      </c>
      <c r="D19" s="32">
        <v>912045.05762450595</v>
      </c>
      <c r="E19" s="32">
        <v>955483.03732387302</v>
      </c>
      <c r="F19" s="32">
        <v>-43437.979699366799</v>
      </c>
      <c r="G19" s="32">
        <v>955483.03732387302</v>
      </c>
      <c r="H19" s="32">
        <v>-4.7627010679170301E-2</v>
      </c>
    </row>
    <row r="20" spans="1:8" ht="14.25" x14ac:dyDescent="0.2">
      <c r="A20" s="32">
        <v>19</v>
      </c>
      <c r="B20" s="33">
        <v>33</v>
      </c>
      <c r="C20" s="32">
        <v>31973.947</v>
      </c>
      <c r="D20" s="32">
        <v>619691.03801362205</v>
      </c>
      <c r="E20" s="32">
        <v>477643.37890082202</v>
      </c>
      <c r="F20" s="32">
        <v>142047.6591128</v>
      </c>
      <c r="G20" s="32">
        <v>477643.37890082202</v>
      </c>
      <c r="H20" s="32">
        <v>0.22922335550974601</v>
      </c>
    </row>
    <row r="21" spans="1:8" ht="14.25" x14ac:dyDescent="0.2">
      <c r="A21" s="32">
        <v>20</v>
      </c>
      <c r="B21" s="33">
        <v>34</v>
      </c>
      <c r="C21" s="32">
        <v>42327.038</v>
      </c>
      <c r="D21" s="32">
        <v>257153.03223510299</v>
      </c>
      <c r="E21" s="32">
        <v>186993.897533218</v>
      </c>
      <c r="F21" s="32">
        <v>70159.134701885399</v>
      </c>
      <c r="G21" s="32">
        <v>186993.897533218</v>
      </c>
      <c r="H21" s="32">
        <v>0.27283028355559902</v>
      </c>
    </row>
    <row r="22" spans="1:8" ht="14.25" x14ac:dyDescent="0.2">
      <c r="A22" s="32">
        <v>21</v>
      </c>
      <c r="B22" s="33">
        <v>35</v>
      </c>
      <c r="C22" s="32">
        <v>116775.345</v>
      </c>
      <c r="D22" s="32">
        <v>2307329.8160318602</v>
      </c>
      <c r="E22" s="32">
        <v>2510324.8754177</v>
      </c>
      <c r="F22" s="32">
        <v>-202995.05938584101</v>
      </c>
      <c r="G22" s="32">
        <v>2510324.8754177</v>
      </c>
      <c r="H22" s="32">
        <v>-8.7978345347676096E-2</v>
      </c>
    </row>
    <row r="23" spans="1:8" ht="14.25" x14ac:dyDescent="0.2">
      <c r="A23" s="32">
        <v>22</v>
      </c>
      <c r="B23" s="33">
        <v>36</v>
      </c>
      <c r="C23" s="32">
        <v>165825.535</v>
      </c>
      <c r="D23" s="32">
        <v>631742.53639026498</v>
      </c>
      <c r="E23" s="32">
        <v>539258.63645128696</v>
      </c>
      <c r="F23" s="32">
        <v>92483.899938978895</v>
      </c>
      <c r="G23" s="32">
        <v>539258.63645128696</v>
      </c>
      <c r="H23" s="32">
        <v>0.14639492294982301</v>
      </c>
    </row>
    <row r="24" spans="1:8" ht="14.25" x14ac:dyDescent="0.2">
      <c r="A24" s="32">
        <v>23</v>
      </c>
      <c r="B24" s="33">
        <v>37</v>
      </c>
      <c r="C24" s="32">
        <v>107883.772</v>
      </c>
      <c r="D24" s="32">
        <v>983007.97924395301</v>
      </c>
      <c r="E24" s="32">
        <v>857321.81951155898</v>
      </c>
      <c r="F24" s="32">
        <v>125686.15973239399</v>
      </c>
      <c r="G24" s="32">
        <v>857321.81951155898</v>
      </c>
      <c r="H24" s="32">
        <v>0.127858738063409</v>
      </c>
    </row>
    <row r="25" spans="1:8" ht="14.25" x14ac:dyDescent="0.2">
      <c r="A25" s="32">
        <v>24</v>
      </c>
      <c r="B25" s="33">
        <v>38</v>
      </c>
      <c r="C25" s="32">
        <v>131622.40700000001</v>
      </c>
      <c r="D25" s="32">
        <v>686877.75168495602</v>
      </c>
      <c r="E25" s="32">
        <v>661795.28579822998</v>
      </c>
      <c r="F25" s="32">
        <v>25082.465886725699</v>
      </c>
      <c r="G25" s="32">
        <v>661795.28579822998</v>
      </c>
      <c r="H25" s="32">
        <v>3.6516637531492001E-2</v>
      </c>
    </row>
    <row r="26" spans="1:8" ht="14.25" x14ac:dyDescent="0.2">
      <c r="A26" s="32">
        <v>25</v>
      </c>
      <c r="B26" s="33">
        <v>39</v>
      </c>
      <c r="C26" s="32">
        <v>85564.872000000003</v>
      </c>
      <c r="D26" s="32">
        <v>114001.860237289</v>
      </c>
      <c r="E26" s="32">
        <v>81655.5483133214</v>
      </c>
      <c r="F26" s="32">
        <v>32346.3119239677</v>
      </c>
      <c r="G26" s="32">
        <v>81655.5483133214</v>
      </c>
      <c r="H26" s="32">
        <v>0.28373494833014601</v>
      </c>
    </row>
    <row r="27" spans="1:8" ht="14.25" x14ac:dyDescent="0.2">
      <c r="A27" s="32">
        <v>26</v>
      </c>
      <c r="B27" s="33">
        <v>42</v>
      </c>
      <c r="C27" s="32">
        <v>14914.115</v>
      </c>
      <c r="D27" s="32">
        <v>271477.82130000001</v>
      </c>
      <c r="E27" s="32">
        <v>247132.5092</v>
      </c>
      <c r="F27" s="32">
        <v>24345.312099999999</v>
      </c>
      <c r="G27" s="32">
        <v>247132.5092</v>
      </c>
      <c r="H27" s="32">
        <v>8.9676983495078605E-2</v>
      </c>
    </row>
    <row r="28" spans="1:8" ht="14.25" x14ac:dyDescent="0.2">
      <c r="A28" s="32">
        <v>27</v>
      </c>
      <c r="B28" s="33">
        <v>75</v>
      </c>
      <c r="C28" s="32">
        <v>415</v>
      </c>
      <c r="D28" s="32">
        <v>199977.77777777801</v>
      </c>
      <c r="E28" s="32">
        <v>189227.63675213701</v>
      </c>
      <c r="F28" s="32">
        <v>10750.141025641</v>
      </c>
      <c r="G28" s="32">
        <v>189227.63675213701</v>
      </c>
      <c r="H28" s="32">
        <v>5.3756678092437601E-2</v>
      </c>
    </row>
    <row r="29" spans="1:8" ht="14.25" x14ac:dyDescent="0.2">
      <c r="A29" s="32">
        <v>28</v>
      </c>
      <c r="B29" s="33">
        <v>76</v>
      </c>
      <c r="C29" s="32">
        <v>2638</v>
      </c>
      <c r="D29" s="32">
        <v>533105.99700512795</v>
      </c>
      <c r="E29" s="32">
        <v>497793.94517606799</v>
      </c>
      <c r="F29" s="32">
        <v>35312.051829059797</v>
      </c>
      <c r="G29" s="32">
        <v>497793.94517606799</v>
      </c>
      <c r="H29" s="32">
        <v>6.62383316403026E-2</v>
      </c>
    </row>
    <row r="30" spans="1:8" ht="14.25" x14ac:dyDescent="0.2">
      <c r="A30" s="32">
        <v>29</v>
      </c>
      <c r="B30" s="33">
        <v>99</v>
      </c>
      <c r="C30" s="32">
        <v>29</v>
      </c>
      <c r="D30" s="32">
        <v>33546.692761515798</v>
      </c>
      <c r="E30" s="32">
        <v>29438.266696921601</v>
      </c>
      <c r="F30" s="32">
        <v>4108.4260645942104</v>
      </c>
      <c r="G30" s="32">
        <v>29438.266696921601</v>
      </c>
      <c r="H30" s="32">
        <v>0.12246888519834399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2015-01-24T12:39:27Z</dcterms:modified>
</cp:coreProperties>
</file>