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<sst xmlns="http://schemas.openxmlformats.org/spreadsheetml/2006/main" count="112" uniqueCount="70">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</sst>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7" sqref="K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23136266.113899998</v>
      </c>
      <c r="F3" s="25">
        <f>RA!I7</f>
        <v>2242552.6672</v>
      </c>
      <c r="G3" s="16">
        <f>E3-F3</f>
        <v>20893713.446699999</v>
      </c>
      <c r="H3" s="27">
        <f>RA!J7</f>
        <v>9.6928028756234799</v>
      </c>
      <c r="I3" s="20">
        <f>SUM(I4:I38)</f>
        <v>23136274.250854559</v>
      </c>
      <c r="J3" s="21">
        <f>SUM(J4:J38)</f>
        <v>20893713.365698483</v>
      </c>
      <c r="K3" s="22">
        <f>E3-I3</f>
        <v>-8.1369545608758926</v>
      </c>
      <c r="L3" s="22">
        <f>G3-J3</f>
        <v>8.1001516431570053E-2</v>
      </c>
    </row>
    <row r="4" spans="1:13" x14ac:dyDescent="0.15">
      <c r="A4" s="40">
        <f>RA!A8</f>
        <v>42034</v>
      </c>
      <c r="B4" s="12">
        <v>12</v>
      </c>
      <c r="C4" s="37" t="s">
        <v>6</v>
      </c>
      <c r="D4" s="37"/>
      <c r="E4" s="15">
        <f>VLOOKUP(C4,RA!B8:D38,3,0)</f>
        <v>1026780.6276</v>
      </c>
      <c r="F4" s="25">
        <f>VLOOKUP(C4,RA!B8:I41,8,0)</f>
        <v>230808.68210000001</v>
      </c>
      <c r="G4" s="16">
        <f t="shared" ref="G4:G38" si="0">E4-F4</f>
        <v>795971.94550000003</v>
      </c>
      <c r="H4" s="27">
        <f>RA!J8</f>
        <v>22.478869964609</v>
      </c>
      <c r="I4" s="20">
        <f>VLOOKUP(B4,RMS!B:D,3,FALSE)</f>
        <v>1026782.11503846</v>
      </c>
      <c r="J4" s="21">
        <f>VLOOKUP(B4,RMS!B:E,4,FALSE)</f>
        <v>795971.96301538497</v>
      </c>
      <c r="K4" s="22">
        <f t="shared" ref="K4:K38" si="1">E4-I4</f>
        <v>-1.4874384599970654</v>
      </c>
      <c r="L4" s="22">
        <f t="shared" ref="L4:L38" si="2">G4-J4</f>
        <v>-1.7515384941361845E-2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VLOOKUP(C5,RA!B8:D39,3,0)</f>
        <v>139803.32010000001</v>
      </c>
      <c r="F5" s="25">
        <f>VLOOKUP(C5,RA!B9:I42,8,0)</f>
        <v>29840.799800000001</v>
      </c>
      <c r="G5" s="16">
        <f t="shared" si="0"/>
        <v>109962.5203</v>
      </c>
      <c r="H5" s="27">
        <f>RA!J9</f>
        <v>21.344843440524301</v>
      </c>
      <c r="I5" s="20">
        <f>VLOOKUP(B5,RMS!B:D,3,FALSE)</f>
        <v>139803.398747122</v>
      </c>
      <c r="J5" s="21">
        <f>VLOOKUP(B5,RMS!B:E,4,FALSE)</f>
        <v>109962.531973156</v>
      </c>
      <c r="K5" s="22">
        <f t="shared" si="1"/>
        <v>-7.8647121990798041E-2</v>
      </c>
      <c r="L5" s="22">
        <f t="shared" si="2"/>
        <v>-1.1673155997414142E-2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VLOOKUP(C6,RA!B10:D40,3,0)</f>
        <v>218442.4069</v>
      </c>
      <c r="F6" s="25">
        <f>VLOOKUP(C6,RA!B10:I43,8,0)</f>
        <v>49625.429100000001</v>
      </c>
      <c r="G6" s="16">
        <f t="shared" si="0"/>
        <v>168816.97779999999</v>
      </c>
      <c r="H6" s="27">
        <f>RA!J10</f>
        <v>22.717854927645899</v>
      </c>
      <c r="I6" s="20">
        <f>VLOOKUP(B6,RMS!B:D,3,FALSE)</f>
        <v>218444.59945042699</v>
      </c>
      <c r="J6" s="21">
        <f>VLOOKUP(B6,RMS!B:E,4,FALSE)</f>
        <v>168816.97854273501</v>
      </c>
      <c r="K6" s="22">
        <f>E6-I6</f>
        <v>-2.1925504269893281</v>
      </c>
      <c r="L6" s="22">
        <f t="shared" si="2"/>
        <v>-7.4273502104915679E-4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VLOOKUP(C7,RA!B10:D41,3,0)</f>
        <v>125162.92449999999</v>
      </c>
      <c r="F7" s="25">
        <f>VLOOKUP(C7,RA!B11:I44,8,0)</f>
        <v>6655.0626000000002</v>
      </c>
      <c r="G7" s="16">
        <f t="shared" si="0"/>
        <v>118507.86189999999</v>
      </c>
      <c r="H7" s="27">
        <f>RA!J11</f>
        <v>5.3171197673636996</v>
      </c>
      <c r="I7" s="20">
        <f>VLOOKUP(B7,RMS!B:D,3,FALSE)</f>
        <v>125163.035399145</v>
      </c>
      <c r="J7" s="21">
        <f>VLOOKUP(B7,RMS!B:E,4,FALSE)</f>
        <v>118507.86190256399</v>
      </c>
      <c r="K7" s="22">
        <f t="shared" si="1"/>
        <v>-0.11089914500189479</v>
      </c>
      <c r="L7" s="22">
        <f t="shared" si="2"/>
        <v>-2.5640038074925542E-6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VLOOKUP(C8,RA!B12:D41,3,0)</f>
        <v>354673.47580000001</v>
      </c>
      <c r="F8" s="25">
        <f>VLOOKUP(C8,RA!B12:I45,8,0)</f>
        <v>30713.7166</v>
      </c>
      <c r="G8" s="16">
        <f t="shared" si="0"/>
        <v>323959.75920000003</v>
      </c>
      <c r="H8" s="27">
        <f>RA!J12</f>
        <v>8.6597162448424605</v>
      </c>
      <c r="I8" s="20">
        <f>VLOOKUP(B8,RMS!B:D,3,FALSE)</f>
        <v>354673.48227777798</v>
      </c>
      <c r="J8" s="21">
        <f>VLOOKUP(B8,RMS!B:E,4,FALSE)</f>
        <v>323959.75939914503</v>
      </c>
      <c r="K8" s="22">
        <f t="shared" si="1"/>
        <v>-6.4777779625728726E-3</v>
      </c>
      <c r="L8" s="22">
        <f t="shared" si="2"/>
        <v>-1.9914499716833234E-4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VLOOKUP(C9,RA!B12:D42,3,0)</f>
        <v>443830.93729999999</v>
      </c>
      <c r="F9" s="25">
        <f>VLOOKUP(C9,RA!B13:I46,8,0)</f>
        <v>72316.384900000005</v>
      </c>
      <c r="G9" s="16">
        <f t="shared" si="0"/>
        <v>371514.55239999999</v>
      </c>
      <c r="H9" s="27">
        <f>RA!J13</f>
        <v>16.293678250536001</v>
      </c>
      <c r="I9" s="20">
        <f>VLOOKUP(B9,RMS!B:D,3,FALSE)</f>
        <v>443831.29604615399</v>
      </c>
      <c r="J9" s="21">
        <f>VLOOKUP(B9,RMS!B:E,4,FALSE)</f>
        <v>371514.55261794903</v>
      </c>
      <c r="K9" s="22">
        <f t="shared" si="1"/>
        <v>-0.35874615400098264</v>
      </c>
      <c r="L9" s="22">
        <f t="shared" si="2"/>
        <v>-2.179490402340889E-4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VLOOKUP(C10,RA!B14:D43,3,0)</f>
        <v>251046.6807</v>
      </c>
      <c r="F10" s="25">
        <f>VLOOKUP(C10,RA!B14:I47,8,0)</f>
        <v>39642.322500000002</v>
      </c>
      <c r="G10" s="16">
        <f t="shared" si="0"/>
        <v>211404.35819999999</v>
      </c>
      <c r="H10" s="27">
        <f>RA!J14</f>
        <v>15.7908172254914</v>
      </c>
      <c r="I10" s="20">
        <f>VLOOKUP(B10,RMS!B:D,3,FALSE)</f>
        <v>251046.672840171</v>
      </c>
      <c r="J10" s="21">
        <f>VLOOKUP(B10,RMS!B:E,4,FALSE)</f>
        <v>211404.362019658</v>
      </c>
      <c r="K10" s="22">
        <f t="shared" si="1"/>
        <v>7.8598289983347058E-3</v>
      </c>
      <c r="L10" s="22">
        <f t="shared" si="2"/>
        <v>-3.8196580135263503E-3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VLOOKUP(C11,RA!B14:D44,3,0)</f>
        <v>251002.2267</v>
      </c>
      <c r="F11" s="25">
        <f>VLOOKUP(C11,RA!B15:I48,8,0)</f>
        <v>7855.5290000000005</v>
      </c>
      <c r="G11" s="16">
        <f t="shared" si="0"/>
        <v>243146.69769999999</v>
      </c>
      <c r="H11" s="27">
        <f>RA!J15</f>
        <v>3.1296650644414399</v>
      </c>
      <c r="I11" s="20">
        <f>VLOOKUP(B11,RMS!B:D,3,FALSE)</f>
        <v>251002.511625641</v>
      </c>
      <c r="J11" s="21">
        <f>VLOOKUP(B11,RMS!B:E,4,FALSE)</f>
        <v>243146.69842393199</v>
      </c>
      <c r="K11" s="22">
        <f t="shared" si="1"/>
        <v>-0.28492564099724405</v>
      </c>
      <c r="L11" s="22">
        <f t="shared" si="2"/>
        <v>-7.2393199661746621E-4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VLOOKUP(C12,RA!B16:D45,3,0)</f>
        <v>816518.54440000001</v>
      </c>
      <c r="F12" s="25">
        <f>VLOOKUP(C12,RA!B16:I49,8,0)</f>
        <v>6684.0433000000003</v>
      </c>
      <c r="G12" s="16">
        <f t="shared" si="0"/>
        <v>809834.50109999999</v>
      </c>
      <c r="H12" s="27">
        <f>RA!J16</f>
        <v>0.81860275505581104</v>
      </c>
      <c r="I12" s="20">
        <f>VLOOKUP(B12,RMS!B:D,3,FALSE)</f>
        <v>816518.35608376097</v>
      </c>
      <c r="J12" s="21">
        <f>VLOOKUP(B12,RMS!B:E,4,FALSE)</f>
        <v>809834.50138717901</v>
      </c>
      <c r="K12" s="22">
        <f t="shared" si="1"/>
        <v>0.18831623904407024</v>
      </c>
      <c r="L12" s="22">
        <f t="shared" si="2"/>
        <v>-2.8717902023345232E-4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VLOOKUP(C13,RA!B16:D46,3,0)</f>
        <v>793112.28870000003</v>
      </c>
      <c r="F13" s="25">
        <f>VLOOKUP(C13,RA!B17:I50,8,0)</f>
        <v>60692.044399999999</v>
      </c>
      <c r="G13" s="16">
        <f t="shared" si="0"/>
        <v>732420.24430000002</v>
      </c>
      <c r="H13" s="27">
        <f>RA!J17</f>
        <v>7.6523898651830304</v>
      </c>
      <c r="I13" s="20">
        <f>VLOOKUP(B13,RMS!B:D,3,FALSE)</f>
        <v>793112.42275042704</v>
      </c>
      <c r="J13" s="21">
        <f>VLOOKUP(B13,RMS!B:E,4,FALSE)</f>
        <v>732420.24458974402</v>
      </c>
      <c r="K13" s="22">
        <f t="shared" si="1"/>
        <v>-0.13405042700469494</v>
      </c>
      <c r="L13" s="22">
        <f t="shared" si="2"/>
        <v>-2.8974399901926517E-4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VLOOKUP(C14,RA!B18:D47,3,0)</f>
        <v>3123609.5323000001</v>
      </c>
      <c r="F14" s="25">
        <f>VLOOKUP(C14,RA!B18:I51,8,0)</f>
        <v>418275.96970000002</v>
      </c>
      <c r="G14" s="16">
        <f t="shared" si="0"/>
        <v>2705333.5625999998</v>
      </c>
      <c r="H14" s="27">
        <f>RA!J18</f>
        <v>13.3907892575809</v>
      </c>
      <c r="I14" s="20">
        <f>VLOOKUP(B14,RMS!B:D,3,FALSE)</f>
        <v>3123609.6682760702</v>
      </c>
      <c r="J14" s="21">
        <f>VLOOKUP(B14,RMS!B:E,4,FALSE)</f>
        <v>2705333.5457931599</v>
      </c>
      <c r="K14" s="22">
        <f t="shared" si="1"/>
        <v>-0.1359760700725019</v>
      </c>
      <c r="L14" s="22">
        <f t="shared" si="2"/>
        <v>1.6806839965283871E-2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VLOOKUP(C15,RA!B18:D48,3,0)</f>
        <v>665579.01699999999</v>
      </c>
      <c r="F15" s="25">
        <f>VLOOKUP(C15,RA!B19:I52,8,0)</f>
        <v>76780.835600000006</v>
      </c>
      <c r="G15" s="16">
        <f t="shared" si="0"/>
        <v>588798.1814</v>
      </c>
      <c r="H15" s="27">
        <f>RA!J19</f>
        <v>11.5359459416372</v>
      </c>
      <c r="I15" s="20">
        <f>VLOOKUP(B15,RMS!B:D,3,FALSE)</f>
        <v>665578.94993418804</v>
      </c>
      <c r="J15" s="21">
        <f>VLOOKUP(B15,RMS!B:E,4,FALSE)</f>
        <v>588798.18238461495</v>
      </c>
      <c r="K15" s="22">
        <f t="shared" si="1"/>
        <v>6.7065811948850751E-2</v>
      </c>
      <c r="L15" s="22">
        <f t="shared" si="2"/>
        <v>-9.8461494781076908E-4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VLOOKUP(C16,RA!B20:D49,3,0)</f>
        <v>1965274.8944000001</v>
      </c>
      <c r="F16" s="25">
        <f>VLOOKUP(C16,RA!B20:I53,8,0)</f>
        <v>133038.2322</v>
      </c>
      <c r="G16" s="16">
        <f t="shared" si="0"/>
        <v>1832236.6622000001</v>
      </c>
      <c r="H16" s="27">
        <f>RA!J20</f>
        <v>6.7694464819699798</v>
      </c>
      <c r="I16" s="20">
        <f>VLOOKUP(B16,RMS!B:D,3,FALSE)</f>
        <v>1965275.4604187999</v>
      </c>
      <c r="J16" s="21">
        <f>VLOOKUP(B16,RMS!B:E,4,FALSE)</f>
        <v>1832236.66219829</v>
      </c>
      <c r="K16" s="22">
        <f t="shared" si="1"/>
        <v>-0.56601879978552461</v>
      </c>
      <c r="L16" s="22">
        <f t="shared" si="2"/>
        <v>1.7101410776376724E-6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VLOOKUP(C17,RA!B20:D50,3,0)</f>
        <v>589592.57990000001</v>
      </c>
      <c r="F17" s="25">
        <f>VLOOKUP(C17,RA!B21:I54,8,0)</f>
        <v>63479.117599999998</v>
      </c>
      <c r="G17" s="16">
        <f t="shared" si="0"/>
        <v>526113.46230000001</v>
      </c>
      <c r="H17" s="27">
        <f>RA!J21</f>
        <v>10.7666072749366</v>
      </c>
      <c r="I17" s="20">
        <f>VLOOKUP(B17,RMS!B:D,3,FALSE)</f>
        <v>589592.59375572205</v>
      </c>
      <c r="J17" s="21">
        <f>VLOOKUP(B17,RMS!B:E,4,FALSE)</f>
        <v>526113.46200909896</v>
      </c>
      <c r="K17" s="22">
        <f t="shared" si="1"/>
        <v>-1.3855722034350038E-2</v>
      </c>
      <c r="L17" s="22">
        <f t="shared" si="2"/>
        <v>2.9090105090290308E-4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VLOOKUP(C18,RA!B22:D51,3,0)</f>
        <v>1385208.0212999999</v>
      </c>
      <c r="F18" s="25">
        <f>VLOOKUP(C18,RA!B22:I55,8,0)</f>
        <v>191657.9179</v>
      </c>
      <c r="G18" s="16">
        <f t="shared" si="0"/>
        <v>1193550.1033999999</v>
      </c>
      <c r="H18" s="27">
        <f>RA!J22</f>
        <v>13.836038699814299</v>
      </c>
      <c r="I18" s="20">
        <f>VLOOKUP(B18,RMS!B:D,3,FALSE)</f>
        <v>1385209.4384999999</v>
      </c>
      <c r="J18" s="21">
        <f>VLOOKUP(B18,RMS!B:E,4,FALSE)</f>
        <v>1193550.1002</v>
      </c>
      <c r="K18" s="22">
        <f t="shared" si="1"/>
        <v>-1.417200000025332</v>
      </c>
      <c r="L18" s="22">
        <f t="shared" si="2"/>
        <v>3.1999999191612005E-3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VLOOKUP(C19,RA!B22:D52,3,0)</f>
        <v>3096149.5559</v>
      </c>
      <c r="F19" s="25">
        <f>VLOOKUP(C19,RA!B23:I56,8,0)</f>
        <v>21522.029299999998</v>
      </c>
      <c r="G19" s="16">
        <f t="shared" si="0"/>
        <v>3074627.5266</v>
      </c>
      <c r="H19" s="27">
        <f>RA!J23</f>
        <v>0.69512240644150403</v>
      </c>
      <c r="I19" s="20">
        <f>VLOOKUP(B19,RMS!B:D,3,FALSE)</f>
        <v>3096151.4815991502</v>
      </c>
      <c r="J19" s="21">
        <f>VLOOKUP(B19,RMS!B:E,4,FALSE)</f>
        <v>3074627.56004701</v>
      </c>
      <c r="K19" s="22">
        <f t="shared" si="1"/>
        <v>-1.9256991501897573</v>
      </c>
      <c r="L19" s="22">
        <f t="shared" si="2"/>
        <v>-3.3447009976953268E-2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VLOOKUP(C20,RA!B24:D53,3,0)</f>
        <v>366172.18190000003</v>
      </c>
      <c r="F20" s="25">
        <f>VLOOKUP(C20,RA!B24:I57,8,0)</f>
        <v>61875.208200000001</v>
      </c>
      <c r="G20" s="16">
        <f t="shared" si="0"/>
        <v>304296.97370000003</v>
      </c>
      <c r="H20" s="27">
        <f>RA!J24</f>
        <v>16.897845128196501</v>
      </c>
      <c r="I20" s="20">
        <f>VLOOKUP(B20,RMS!B:D,3,FALSE)</f>
        <v>366172.15583012602</v>
      </c>
      <c r="J20" s="21">
        <f>VLOOKUP(B20,RMS!B:E,4,FALSE)</f>
        <v>304296.95846398099</v>
      </c>
      <c r="K20" s="22">
        <f t="shared" si="1"/>
        <v>2.6069874002132565E-2</v>
      </c>
      <c r="L20" s="22">
        <f t="shared" si="2"/>
        <v>1.5236019040457904E-2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VLOOKUP(C21,RA!B24:D54,3,0)</f>
        <v>395357.14919999999</v>
      </c>
      <c r="F21" s="25">
        <f>VLOOKUP(C21,RA!B25:I58,8,0)</f>
        <v>42504.982900000003</v>
      </c>
      <c r="G21" s="16">
        <f t="shared" si="0"/>
        <v>352852.16629999998</v>
      </c>
      <c r="H21" s="27">
        <f>RA!J25</f>
        <v>10.7510343460358</v>
      </c>
      <c r="I21" s="20">
        <f>VLOOKUP(B21,RMS!B:D,3,FALSE)</f>
        <v>395357.14697078901</v>
      </c>
      <c r="J21" s="21">
        <f>VLOOKUP(B21,RMS!B:E,4,FALSE)</f>
        <v>352852.16053048201</v>
      </c>
      <c r="K21" s="22">
        <f t="shared" si="1"/>
        <v>2.2292109788395464E-3</v>
      </c>
      <c r="L21" s="22">
        <f t="shared" si="2"/>
        <v>5.7695179712027311E-3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VLOOKUP(C22,RA!B26:D55,3,0)</f>
        <v>979794.6361</v>
      </c>
      <c r="F22" s="25">
        <f>VLOOKUP(C22,RA!B26:I59,8,0)</f>
        <v>197358.12239999999</v>
      </c>
      <c r="G22" s="16">
        <f t="shared" si="0"/>
        <v>782436.51370000001</v>
      </c>
      <c r="H22" s="27">
        <f>RA!J26</f>
        <v>20.142804943857399</v>
      </c>
      <c r="I22" s="20">
        <f>VLOOKUP(B22,RMS!B:D,3,FALSE)</f>
        <v>979794.55670749606</v>
      </c>
      <c r="J22" s="21">
        <f>VLOOKUP(B22,RMS!B:E,4,FALSE)</f>
        <v>782436.49502750905</v>
      </c>
      <c r="K22" s="22">
        <f t="shared" si="1"/>
        <v>7.9392503947019577E-2</v>
      </c>
      <c r="L22" s="22">
        <f t="shared" si="2"/>
        <v>1.8672490958124399E-2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VLOOKUP(C23,RA!B26:D56,3,0)</f>
        <v>344825.3676</v>
      </c>
      <c r="F23" s="25">
        <f>VLOOKUP(C23,RA!B27:I60,8,0)</f>
        <v>90438.934999999998</v>
      </c>
      <c r="G23" s="16">
        <f t="shared" si="0"/>
        <v>254386.4326</v>
      </c>
      <c r="H23" s="27">
        <f>RA!J27</f>
        <v>26.227459896427899</v>
      </c>
      <c r="I23" s="20">
        <f>VLOOKUP(B23,RMS!B:D,3,FALSE)</f>
        <v>344825.31536392902</v>
      </c>
      <c r="J23" s="21">
        <f>VLOOKUP(B23,RMS!B:E,4,FALSE)</f>
        <v>254386.44390656499</v>
      </c>
      <c r="K23" s="22">
        <f t="shared" si="1"/>
        <v>5.223607097286731E-2</v>
      </c>
      <c r="L23" s="22">
        <f t="shared" si="2"/>
        <v>-1.1306564992992207E-2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VLOOKUP(C24,RA!B28:D57,3,0)</f>
        <v>1097229.8137000001</v>
      </c>
      <c r="F24" s="25">
        <f>VLOOKUP(C24,RA!B28:I61,8,0)</f>
        <v>57904.5861</v>
      </c>
      <c r="G24" s="16">
        <f t="shared" si="0"/>
        <v>1039325.2276000001</v>
      </c>
      <c r="H24" s="27">
        <f>RA!J28</f>
        <v>5.2773434860230699</v>
      </c>
      <c r="I24" s="20">
        <f>VLOOKUP(B24,RMS!B:D,3,FALSE)</f>
        <v>1097229.8112885</v>
      </c>
      <c r="J24" s="21">
        <f>VLOOKUP(B24,RMS!B:E,4,FALSE)</f>
        <v>1039325.20743628</v>
      </c>
      <c r="K24" s="22">
        <f t="shared" si="1"/>
        <v>2.4115000851452351E-3</v>
      </c>
      <c r="L24" s="22">
        <f t="shared" si="2"/>
        <v>2.0163720124401152E-2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VLOOKUP(C25,RA!B28:D58,3,0)</f>
        <v>753531.59</v>
      </c>
      <c r="F25" s="25">
        <f>VLOOKUP(C25,RA!B29:I62,8,0)</f>
        <v>126089.28599999999</v>
      </c>
      <c r="G25" s="16">
        <f t="shared" si="0"/>
        <v>627442.304</v>
      </c>
      <c r="H25" s="27">
        <f>RA!J29</f>
        <v>16.733112144641499</v>
      </c>
      <c r="I25" s="20">
        <f>VLOOKUP(B25,RMS!B:D,3,FALSE)</f>
        <v>753531.58573716797</v>
      </c>
      <c r="J25" s="21">
        <f>VLOOKUP(B25,RMS!B:E,4,FALSE)</f>
        <v>627442.30328508304</v>
      </c>
      <c r="K25" s="22">
        <f t="shared" si="1"/>
        <v>4.2628319934010506E-3</v>
      </c>
      <c r="L25" s="22">
        <f t="shared" si="2"/>
        <v>7.1491696871817112E-4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VLOOKUP(C26,RA!B30:D59,3,0)</f>
        <v>1050027.6468</v>
      </c>
      <c r="F26" s="25">
        <f>VLOOKUP(C26,RA!B30:I63,8,0)</f>
        <v>120373.9142</v>
      </c>
      <c r="G26" s="16">
        <f t="shared" si="0"/>
        <v>929653.73259999999</v>
      </c>
      <c r="H26" s="27">
        <f>RA!J30</f>
        <v>11.463880457514099</v>
      </c>
      <c r="I26" s="20">
        <f>VLOOKUP(B26,RMS!B:D,3,FALSE)</f>
        <v>1050027.6456615501</v>
      </c>
      <c r="J26" s="21">
        <f>VLOOKUP(B26,RMS!B:E,4,FALSE)</f>
        <v>929653.70520481898</v>
      </c>
      <c r="K26" s="22">
        <f t="shared" si="1"/>
        <v>1.1384498793631792E-3</v>
      </c>
      <c r="L26" s="22">
        <f t="shared" si="2"/>
        <v>2.73951810086146E-2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VLOOKUP(C27,RA!B30:D60,3,0)</f>
        <v>1447588.615</v>
      </c>
      <c r="F27" s="25">
        <f>VLOOKUP(C27,RA!B31:I64,8,0)</f>
        <v>-16371.685600000001</v>
      </c>
      <c r="G27" s="16">
        <f t="shared" si="0"/>
        <v>1463960.3006</v>
      </c>
      <c r="H27" s="27">
        <f>RA!J31</f>
        <v>-1.1309625835928501</v>
      </c>
      <c r="I27" s="20">
        <f>VLOOKUP(B27,RMS!B:D,3,FALSE)</f>
        <v>1447588.5763238899</v>
      </c>
      <c r="J27" s="21">
        <f>VLOOKUP(B27,RMS!B:E,4,FALSE)</f>
        <v>1463960.2416920401</v>
      </c>
      <c r="K27" s="22">
        <f t="shared" si="1"/>
        <v>3.8676110096275806E-2</v>
      </c>
      <c r="L27" s="22">
        <f t="shared" si="2"/>
        <v>5.8907959843054414E-2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VLOOKUP(C28,RA!B32:D61,3,0)</f>
        <v>147923.057</v>
      </c>
      <c r="F28" s="25">
        <f>VLOOKUP(C28,RA!B32:I65,8,0)</f>
        <v>40374.969499999999</v>
      </c>
      <c r="G28" s="16">
        <f t="shared" si="0"/>
        <v>107548.08749999999</v>
      </c>
      <c r="H28" s="27">
        <f>RA!J32</f>
        <v>27.294574841027</v>
      </c>
      <c r="I28" s="20">
        <f>VLOOKUP(B28,RMS!B:D,3,FALSE)</f>
        <v>147922.964886423</v>
      </c>
      <c r="J28" s="21">
        <f>VLOOKUP(B28,RMS!B:E,4,FALSE)</f>
        <v>107548.09365347899</v>
      </c>
      <c r="K28" s="22">
        <f t="shared" si="1"/>
        <v>9.2113577004056424E-2</v>
      </c>
      <c r="L28" s="22">
        <f t="shared" si="2"/>
        <v>-6.1534790002042428E-3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VLOOKUP(C30,RA!B34:D64,3,0)</f>
        <v>280118.07760000002</v>
      </c>
      <c r="F30" s="25">
        <f>VLOOKUP(C30,RA!B34:I68,8,0)</f>
        <v>31060.548599999998</v>
      </c>
      <c r="G30" s="16">
        <f t="shared" si="0"/>
        <v>249057.52900000001</v>
      </c>
      <c r="H30" s="27">
        <f>RA!J34</f>
        <v>11.088377039468901</v>
      </c>
      <c r="I30" s="20">
        <f>VLOOKUP(B30,RMS!B:D,3,FALSE)</f>
        <v>280118.0773</v>
      </c>
      <c r="J30" s="21">
        <f>VLOOKUP(B30,RMS!B:E,4,FALSE)</f>
        <v>249057.52960000001</v>
      </c>
      <c r="K30" s="22">
        <f t="shared" si="1"/>
        <v>3.0000001424923539E-4</v>
      </c>
      <c r="L30" s="22">
        <f t="shared" si="2"/>
        <v>-5.9999999939464033E-4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VLOOKUP(C34,RA!B8:D68,3,0)</f>
        <v>219981.19649999999</v>
      </c>
      <c r="F34" s="25">
        <f>VLOOKUP(C34,RA!B8:I72,8,0)</f>
        <v>13415.39</v>
      </c>
      <c r="G34" s="16">
        <f t="shared" si="0"/>
        <v>206565.80650000001</v>
      </c>
      <c r="H34" s="27">
        <f>RA!J38</f>
        <v>6.0984257806780304</v>
      </c>
      <c r="I34" s="20">
        <f>VLOOKUP(B34,RMS!B:D,3,FALSE)</f>
        <v>219981.196581197</v>
      </c>
      <c r="J34" s="21">
        <f>VLOOKUP(B34,RMS!B:E,4,FALSE)</f>
        <v>206565.80769230801</v>
      </c>
      <c r="K34" s="22">
        <f t="shared" si="1"/>
        <v>-8.1197009421885014E-5</v>
      </c>
      <c r="L34" s="22">
        <f t="shared" si="2"/>
        <v>-1.1923080019187182E-3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VLOOKUP(C35,RA!B8:D69,3,0)</f>
        <v>801625.57389999996</v>
      </c>
      <c r="F35" s="25">
        <f>VLOOKUP(C35,RA!B8:I73,8,0)</f>
        <v>37111.7644</v>
      </c>
      <c r="G35" s="16">
        <f t="shared" si="0"/>
        <v>764513.80949999997</v>
      </c>
      <c r="H35" s="27">
        <f>RA!J39</f>
        <v>4.6295634281535003</v>
      </c>
      <c r="I35" s="20">
        <f>VLOOKUP(B35,RMS!B:D,3,FALSE)</f>
        <v>801625.56028461503</v>
      </c>
      <c r="J35" s="21">
        <f>VLOOKUP(B35,RMS!B:E,4,FALSE)</f>
        <v>764513.80683589703</v>
      </c>
      <c r="K35" s="22">
        <f t="shared" si="1"/>
        <v>1.3615384930744767E-2</v>
      </c>
      <c r="L35" s="22">
        <f t="shared" si="2"/>
        <v>2.664102939888835E-3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VLOOKUP(C38,RA!B8:D72,3,0)</f>
        <v>6304.1751000000004</v>
      </c>
      <c r="F38" s="25">
        <f>VLOOKUP(C38,RA!B8:I76,8,0)</f>
        <v>828.52890000000002</v>
      </c>
      <c r="G38" s="16">
        <f t="shared" si="0"/>
        <v>5475.6462000000001</v>
      </c>
      <c r="H38" s="27" t="e">
        <f>RA!#REF!</f>
        <v>#REF!</v>
      </c>
      <c r="I38" s="20">
        <f>VLOOKUP(B38,RMS!B:D,3,FALSE)</f>
        <v>6304.1751758565897</v>
      </c>
      <c r="J38" s="21">
        <f>VLOOKUP(B38,RMS!B:E,4,FALSE)</f>
        <v>5475.6458664246302</v>
      </c>
      <c r="K38" s="22">
        <f t="shared" si="1"/>
        <v>-7.5856589319300838E-5</v>
      </c>
      <c r="L38" s="22">
        <f t="shared" si="2"/>
        <v>3.3357536995026749E-4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5" t="s">
        <v>46</v>
      </c>
      <c r="W1" s="43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5"/>
      <c r="W2" s="43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6" t="s">
        <v>47</v>
      </c>
      <c r="W3" s="43"/>
    </row>
    <row r="4" spans="1:23" ht="14.25" thickTop="1" thickBo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52" t="s">
        <v>4</v>
      </c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50" t="s">
        <v>5</v>
      </c>
      <c r="B7" s="49"/>
      <c r="C7" s="48"/>
      <c r="D7" s="64">
        <v>23136266.113899998</v>
      </c>
      <c r="E7" s="64">
        <v>16736190</v>
      </c>
      <c r="F7" s="65">
        <v>138.240938432821</v>
      </c>
      <c r="G7" s="64">
        <v>39016634.625600003</v>
      </c>
      <c r="H7" s="65">
        <v>-40.701533241107398</v>
      </c>
      <c r="I7" s="64">
        <v>2242552.6672</v>
      </c>
      <c r="J7" s="65">
        <v>9.6928028756234799</v>
      </c>
      <c r="K7" s="64">
        <v>3268240.6058</v>
      </c>
      <c r="L7" s="65">
        <v>8.3765312850832299</v>
      </c>
      <c r="M7" s="65">
        <v>-0.31383489232088901</v>
      </c>
      <c r="N7" s="64">
        <v>639612864.08200002</v>
      </c>
      <c r="O7" s="64">
        <v>639612864.08200002</v>
      </c>
      <c r="P7" s="64">
        <v>1070289</v>
      </c>
      <c r="Q7" s="64">
        <v>935744</v>
      </c>
      <c r="R7" s="65">
        <v>14.3783983653649</v>
      </c>
      <c r="S7" s="64">
        <v>21.616840044044199</v>
      </c>
      <c r="T7" s="64">
        <v>20.714671791964498</v>
      </c>
      <c r="U7" s="66">
        <v>4.1734511160814698</v>
      </c>
      <c r="V7" s="54"/>
      <c r="W7" s="54"/>
    </row>
    <row r="8" spans="1:23" ht="13.5" thickBot="1" x14ac:dyDescent="0.25">
      <c r="A8" s="47">
        <v>42034</v>
      </c>
      <c r="B8" s="46" t="s">
        <v>6</v>
      </c>
      <c r="C8" s="53"/>
      <c r="D8" s="67">
        <v>1026780.6276</v>
      </c>
      <c r="E8" s="67">
        <v>649116</v>
      </c>
      <c r="F8" s="68">
        <v>158.181377072819</v>
      </c>
      <c r="G8" s="67">
        <v>1734185.4989</v>
      </c>
      <c r="H8" s="68">
        <v>-40.791764880326198</v>
      </c>
      <c r="I8" s="67">
        <v>230808.68210000001</v>
      </c>
      <c r="J8" s="68">
        <v>22.478869964609</v>
      </c>
      <c r="K8" s="67">
        <v>226710.1807</v>
      </c>
      <c r="L8" s="68">
        <v>13.0730063677619</v>
      </c>
      <c r="M8" s="68">
        <v>1.8078153293978001E-2</v>
      </c>
      <c r="N8" s="67">
        <v>25803274.962499999</v>
      </c>
      <c r="O8" s="67">
        <v>25803274.962499999</v>
      </c>
      <c r="P8" s="67">
        <v>34833</v>
      </c>
      <c r="Q8" s="67">
        <v>27662</v>
      </c>
      <c r="R8" s="68">
        <v>25.923649772250702</v>
      </c>
      <c r="S8" s="67">
        <v>29.477237895099499</v>
      </c>
      <c r="T8" s="67">
        <v>29.4404211517605</v>
      </c>
      <c r="U8" s="69">
        <v>0.124898891374948</v>
      </c>
      <c r="V8" s="54"/>
      <c r="W8" s="54"/>
    </row>
    <row r="9" spans="1:23" ht="12" customHeight="1" thickBot="1" x14ac:dyDescent="0.25">
      <c r="A9" s="42"/>
      <c r="B9" s="46" t="s">
        <v>7</v>
      </c>
      <c r="C9" s="53"/>
      <c r="D9" s="67">
        <v>139803.32010000001</v>
      </c>
      <c r="E9" s="67">
        <v>109018</v>
      </c>
      <c r="F9" s="68">
        <v>128.23874965601999</v>
      </c>
      <c r="G9" s="67">
        <v>228426.47779999999</v>
      </c>
      <c r="H9" s="68">
        <v>-38.797235133833503</v>
      </c>
      <c r="I9" s="67">
        <v>29840.799800000001</v>
      </c>
      <c r="J9" s="68">
        <v>21.344843440524301</v>
      </c>
      <c r="K9" s="67">
        <v>12046.612800000001</v>
      </c>
      <c r="L9" s="68">
        <v>5.2737374913898902</v>
      </c>
      <c r="M9" s="68">
        <v>1.4771112258210899</v>
      </c>
      <c r="N9" s="67">
        <v>3444241.861</v>
      </c>
      <c r="O9" s="67">
        <v>3444241.861</v>
      </c>
      <c r="P9" s="67">
        <v>7024</v>
      </c>
      <c r="Q9" s="67">
        <v>5489</v>
      </c>
      <c r="R9" s="68">
        <v>27.965020950992901</v>
      </c>
      <c r="S9" s="67">
        <v>19.9036617454442</v>
      </c>
      <c r="T9" s="67">
        <v>19.0119546912006</v>
      </c>
      <c r="U9" s="69">
        <v>4.4801155970595001</v>
      </c>
      <c r="V9" s="54"/>
      <c r="W9" s="54"/>
    </row>
    <row r="10" spans="1:23" ht="13.5" thickBot="1" x14ac:dyDescent="0.25">
      <c r="A10" s="42"/>
      <c r="B10" s="46" t="s">
        <v>8</v>
      </c>
      <c r="C10" s="53"/>
      <c r="D10" s="67">
        <v>218442.4069</v>
      </c>
      <c r="E10" s="67">
        <v>142324</v>
      </c>
      <c r="F10" s="68">
        <v>153.482481450774</v>
      </c>
      <c r="G10" s="67">
        <v>516450.79940000002</v>
      </c>
      <c r="H10" s="68">
        <v>-57.703152526091401</v>
      </c>
      <c r="I10" s="67">
        <v>49625.429100000001</v>
      </c>
      <c r="J10" s="68">
        <v>22.717854927645899</v>
      </c>
      <c r="K10" s="67">
        <v>120129.6988</v>
      </c>
      <c r="L10" s="68">
        <v>23.260627912584098</v>
      </c>
      <c r="M10" s="68">
        <v>-0.58690124427416002</v>
      </c>
      <c r="N10" s="67">
        <v>5112714.3956000004</v>
      </c>
      <c r="O10" s="67">
        <v>5112714.3956000004</v>
      </c>
      <c r="P10" s="67">
        <v>98608</v>
      </c>
      <c r="Q10" s="67">
        <v>86535</v>
      </c>
      <c r="R10" s="68">
        <v>13.9515802854336</v>
      </c>
      <c r="S10" s="67">
        <v>2.2152604950916799</v>
      </c>
      <c r="T10" s="67">
        <v>1.9332729404287301</v>
      </c>
      <c r="U10" s="69">
        <v>12.729318077388401</v>
      </c>
      <c r="V10" s="54"/>
      <c r="W10" s="54"/>
    </row>
    <row r="11" spans="1:23" ht="13.5" thickBot="1" x14ac:dyDescent="0.25">
      <c r="A11" s="42"/>
      <c r="B11" s="46" t="s">
        <v>9</v>
      </c>
      <c r="C11" s="53"/>
      <c r="D11" s="67">
        <v>125162.92449999999</v>
      </c>
      <c r="E11" s="67">
        <v>73054</v>
      </c>
      <c r="F11" s="68">
        <v>171.32932419853799</v>
      </c>
      <c r="G11" s="67">
        <v>170376.29120000001</v>
      </c>
      <c r="H11" s="68">
        <v>-26.537358209614599</v>
      </c>
      <c r="I11" s="67">
        <v>6655.0626000000002</v>
      </c>
      <c r="J11" s="68">
        <v>5.3171197673636996</v>
      </c>
      <c r="K11" s="67">
        <v>23176.095399999998</v>
      </c>
      <c r="L11" s="68">
        <v>13.6028876064653</v>
      </c>
      <c r="M11" s="68">
        <v>-0.71284798042382902</v>
      </c>
      <c r="N11" s="67">
        <v>2233707.0512000001</v>
      </c>
      <c r="O11" s="67">
        <v>2233707.0512000001</v>
      </c>
      <c r="P11" s="67">
        <v>5787</v>
      </c>
      <c r="Q11" s="67">
        <v>4669</v>
      </c>
      <c r="R11" s="68">
        <v>23.945170272006798</v>
      </c>
      <c r="S11" s="67">
        <v>21.628291774667399</v>
      </c>
      <c r="T11" s="67">
        <v>21.7536727993146</v>
      </c>
      <c r="U11" s="69">
        <v>-0.57970840209455299</v>
      </c>
      <c r="V11" s="54"/>
      <c r="W11" s="54"/>
    </row>
    <row r="12" spans="1:23" ht="13.5" thickBot="1" x14ac:dyDescent="0.25">
      <c r="A12" s="42"/>
      <c r="B12" s="46" t="s">
        <v>10</v>
      </c>
      <c r="C12" s="53"/>
      <c r="D12" s="67">
        <v>354673.47580000001</v>
      </c>
      <c r="E12" s="67">
        <v>353632</v>
      </c>
      <c r="F12" s="68">
        <v>100.294508358972</v>
      </c>
      <c r="G12" s="67">
        <v>175584.2591</v>
      </c>
      <c r="H12" s="68">
        <v>101.996168459499</v>
      </c>
      <c r="I12" s="67">
        <v>30713.7166</v>
      </c>
      <c r="J12" s="68">
        <v>8.6597162448424605</v>
      </c>
      <c r="K12" s="67">
        <v>1217.1735000000001</v>
      </c>
      <c r="L12" s="68">
        <v>0.69321333600114299</v>
      </c>
      <c r="M12" s="68">
        <v>24.2336389183629</v>
      </c>
      <c r="N12" s="67">
        <v>10997055.9191</v>
      </c>
      <c r="O12" s="67">
        <v>10997055.9191</v>
      </c>
      <c r="P12" s="67">
        <v>3066</v>
      </c>
      <c r="Q12" s="67">
        <v>2454</v>
      </c>
      <c r="R12" s="68">
        <v>24.938875305623501</v>
      </c>
      <c r="S12" s="67">
        <v>115.67954200913201</v>
      </c>
      <c r="T12" s="67">
        <v>128.655570334148</v>
      </c>
      <c r="U12" s="69">
        <v>-11.2172196566887</v>
      </c>
      <c r="V12" s="54"/>
      <c r="W12" s="54"/>
    </row>
    <row r="13" spans="1:23" ht="13.5" thickBot="1" x14ac:dyDescent="0.25">
      <c r="A13" s="42"/>
      <c r="B13" s="46" t="s">
        <v>11</v>
      </c>
      <c r="C13" s="53"/>
      <c r="D13" s="67">
        <v>443830.93729999999</v>
      </c>
      <c r="E13" s="67">
        <v>449438</v>
      </c>
      <c r="F13" s="68">
        <v>98.752427987842594</v>
      </c>
      <c r="G13" s="67">
        <v>625274.36060000001</v>
      </c>
      <c r="H13" s="68">
        <v>-29.018209402651799</v>
      </c>
      <c r="I13" s="67">
        <v>72316.384900000005</v>
      </c>
      <c r="J13" s="68">
        <v>16.293678250536001</v>
      </c>
      <c r="K13" s="67">
        <v>111297.3928</v>
      </c>
      <c r="L13" s="68">
        <v>17.799769159445699</v>
      </c>
      <c r="M13" s="68">
        <v>-0.35024187826257902</v>
      </c>
      <c r="N13" s="67">
        <v>11289080.797900001</v>
      </c>
      <c r="O13" s="67">
        <v>11289080.797900001</v>
      </c>
      <c r="P13" s="67">
        <v>13036</v>
      </c>
      <c r="Q13" s="67">
        <v>11193</v>
      </c>
      <c r="R13" s="68">
        <v>16.465648172965299</v>
      </c>
      <c r="S13" s="67">
        <v>34.046558553237197</v>
      </c>
      <c r="T13" s="67">
        <v>33.628484356294102</v>
      </c>
      <c r="U13" s="69">
        <v>1.2279484761707999</v>
      </c>
      <c r="V13" s="54"/>
      <c r="W13" s="54"/>
    </row>
    <row r="14" spans="1:23" ht="13.5" thickBot="1" x14ac:dyDescent="0.25">
      <c r="A14" s="42"/>
      <c r="B14" s="46" t="s">
        <v>12</v>
      </c>
      <c r="C14" s="53"/>
      <c r="D14" s="67">
        <v>251046.6807</v>
      </c>
      <c r="E14" s="67">
        <v>232582</v>
      </c>
      <c r="F14" s="68">
        <v>107.93899815978899</v>
      </c>
      <c r="G14" s="67">
        <v>282797.34850000002</v>
      </c>
      <c r="H14" s="68">
        <v>-11.227356963709299</v>
      </c>
      <c r="I14" s="67">
        <v>39642.322500000002</v>
      </c>
      <c r="J14" s="68">
        <v>15.7908172254914</v>
      </c>
      <c r="K14" s="67">
        <v>34250.161699999997</v>
      </c>
      <c r="L14" s="68">
        <v>12.111203263279499</v>
      </c>
      <c r="M14" s="68">
        <v>0.15743460854960001</v>
      </c>
      <c r="N14" s="67">
        <v>6261768.5120999999</v>
      </c>
      <c r="O14" s="67">
        <v>6261768.5120999999</v>
      </c>
      <c r="P14" s="67">
        <v>3598</v>
      </c>
      <c r="Q14" s="67">
        <v>3315</v>
      </c>
      <c r="R14" s="68">
        <v>8.5369532428355903</v>
      </c>
      <c r="S14" s="67">
        <v>69.773952390216806</v>
      </c>
      <c r="T14" s="67">
        <v>68.348058763197599</v>
      </c>
      <c r="U14" s="69">
        <v>2.0435901624789201</v>
      </c>
      <c r="V14" s="54"/>
      <c r="W14" s="54"/>
    </row>
    <row r="15" spans="1:23" ht="13.5" thickBot="1" x14ac:dyDescent="0.25">
      <c r="A15" s="42"/>
      <c r="B15" s="46" t="s">
        <v>13</v>
      </c>
      <c r="C15" s="53"/>
      <c r="D15" s="67">
        <v>251002.2267</v>
      </c>
      <c r="E15" s="67">
        <v>146664</v>
      </c>
      <c r="F15" s="68">
        <v>171.14099349533601</v>
      </c>
      <c r="G15" s="67">
        <v>231618.8941</v>
      </c>
      <c r="H15" s="68">
        <v>8.3686318749244002</v>
      </c>
      <c r="I15" s="67">
        <v>7855.5290000000005</v>
      </c>
      <c r="J15" s="68">
        <v>3.1296650644414399</v>
      </c>
      <c r="K15" s="67">
        <v>27379.869299999998</v>
      </c>
      <c r="L15" s="68">
        <v>11.821086274671099</v>
      </c>
      <c r="M15" s="68">
        <v>-0.71309107016080597</v>
      </c>
      <c r="N15" s="67">
        <v>4974648.5915000001</v>
      </c>
      <c r="O15" s="67">
        <v>4974648.5915000001</v>
      </c>
      <c r="P15" s="67">
        <v>9332</v>
      </c>
      <c r="Q15" s="67">
        <v>7929</v>
      </c>
      <c r="R15" s="68">
        <v>17.694539033926102</v>
      </c>
      <c r="S15" s="67">
        <v>26.8969381375911</v>
      </c>
      <c r="T15" s="67">
        <v>26.4168931012738</v>
      </c>
      <c r="U15" s="69">
        <v>1.78475718634445</v>
      </c>
      <c r="V15" s="54"/>
      <c r="W15" s="54"/>
    </row>
    <row r="16" spans="1:23" ht="13.5" thickBot="1" x14ac:dyDescent="0.25">
      <c r="A16" s="42"/>
      <c r="B16" s="46" t="s">
        <v>14</v>
      </c>
      <c r="C16" s="53"/>
      <c r="D16" s="67">
        <v>816518.54440000001</v>
      </c>
      <c r="E16" s="67">
        <v>637670</v>
      </c>
      <c r="F16" s="68">
        <v>128.04719437953801</v>
      </c>
      <c r="G16" s="67">
        <v>3134524.0384</v>
      </c>
      <c r="H16" s="68">
        <v>-73.950796535706701</v>
      </c>
      <c r="I16" s="67">
        <v>6684.0433000000003</v>
      </c>
      <c r="J16" s="68">
        <v>0.81860275505581104</v>
      </c>
      <c r="K16" s="67">
        <v>179041.36960000001</v>
      </c>
      <c r="L16" s="68">
        <v>5.7119156658754102</v>
      </c>
      <c r="M16" s="68">
        <v>-0.96266760405746998</v>
      </c>
      <c r="N16" s="67">
        <v>25092094.938200001</v>
      </c>
      <c r="O16" s="67">
        <v>25092094.938200001</v>
      </c>
      <c r="P16" s="67">
        <v>39487</v>
      </c>
      <c r="Q16" s="67">
        <v>31569</v>
      </c>
      <c r="R16" s="68">
        <v>25.081567360385201</v>
      </c>
      <c r="S16" s="67">
        <v>20.678161025147499</v>
      </c>
      <c r="T16" s="67">
        <v>21.4818966707846</v>
      </c>
      <c r="U16" s="69">
        <v>-3.88688164609834</v>
      </c>
      <c r="V16" s="54"/>
      <c r="W16" s="54"/>
    </row>
    <row r="17" spans="1:21" ht="12" thickBot="1" x14ac:dyDescent="0.2">
      <c r="A17" s="42"/>
      <c r="B17" s="46" t="s">
        <v>15</v>
      </c>
      <c r="C17" s="53"/>
      <c r="D17" s="67">
        <v>793112.28870000003</v>
      </c>
      <c r="E17" s="67">
        <v>541090</v>
      </c>
      <c r="F17" s="68">
        <v>146.57677811454701</v>
      </c>
      <c r="G17" s="67">
        <v>5033109.2154999999</v>
      </c>
      <c r="H17" s="68">
        <v>-84.242100563653096</v>
      </c>
      <c r="I17" s="67">
        <v>60692.044399999999</v>
      </c>
      <c r="J17" s="68">
        <v>7.6523898651830304</v>
      </c>
      <c r="K17" s="67">
        <v>-478587.22649999999</v>
      </c>
      <c r="L17" s="68">
        <v>-9.5087788881302107</v>
      </c>
      <c r="M17" s="68">
        <v>-1.1268150110145101</v>
      </c>
      <c r="N17" s="67">
        <v>26739530.950599998</v>
      </c>
      <c r="O17" s="67">
        <v>26739530.950599998</v>
      </c>
      <c r="P17" s="67">
        <v>13550</v>
      </c>
      <c r="Q17" s="67">
        <v>11797</v>
      </c>
      <c r="R17" s="68">
        <v>14.859710095787101</v>
      </c>
      <c r="S17" s="67">
        <v>58.532272228782297</v>
      </c>
      <c r="T17" s="67">
        <v>61.626628024073902</v>
      </c>
      <c r="U17" s="69">
        <v>-5.2865806801363799</v>
      </c>
    </row>
    <row r="18" spans="1:21" ht="12" thickBot="1" x14ac:dyDescent="0.2">
      <c r="A18" s="42"/>
      <c r="B18" s="46" t="s">
        <v>16</v>
      </c>
      <c r="C18" s="53"/>
      <c r="D18" s="67">
        <v>3123609.5323000001</v>
      </c>
      <c r="E18" s="67">
        <v>1718494</v>
      </c>
      <c r="F18" s="68">
        <v>181.76435485372701</v>
      </c>
      <c r="G18" s="67">
        <v>6809799.6352000004</v>
      </c>
      <c r="H18" s="68">
        <v>-54.130669041215299</v>
      </c>
      <c r="I18" s="67">
        <v>418275.96970000002</v>
      </c>
      <c r="J18" s="68">
        <v>13.3907892575809</v>
      </c>
      <c r="K18" s="67">
        <v>630803.58620000002</v>
      </c>
      <c r="L18" s="68">
        <v>9.2631739550656196</v>
      </c>
      <c r="M18" s="68">
        <v>-0.336915675733994</v>
      </c>
      <c r="N18" s="67">
        <v>70417236.882300004</v>
      </c>
      <c r="O18" s="67">
        <v>70417236.882300004</v>
      </c>
      <c r="P18" s="67">
        <v>106388</v>
      </c>
      <c r="Q18" s="67">
        <v>86808</v>
      </c>
      <c r="R18" s="68">
        <v>22.555524836420599</v>
      </c>
      <c r="S18" s="67">
        <v>29.3605437859533</v>
      </c>
      <c r="T18" s="67">
        <v>27.4776313600129</v>
      </c>
      <c r="U18" s="69">
        <v>6.4130706831159596</v>
      </c>
    </row>
    <row r="19" spans="1:21" ht="12" thickBot="1" x14ac:dyDescent="0.2">
      <c r="A19" s="42"/>
      <c r="B19" s="46" t="s">
        <v>17</v>
      </c>
      <c r="C19" s="53"/>
      <c r="D19" s="67">
        <v>665579.01699999999</v>
      </c>
      <c r="E19" s="67">
        <v>543838</v>
      </c>
      <c r="F19" s="68">
        <v>122.385529698182</v>
      </c>
      <c r="G19" s="67">
        <v>2188482.0728000002</v>
      </c>
      <c r="H19" s="68">
        <v>-69.587184410953796</v>
      </c>
      <c r="I19" s="67">
        <v>76780.835600000006</v>
      </c>
      <c r="J19" s="68">
        <v>11.5359459416372</v>
      </c>
      <c r="K19" s="67">
        <v>212672.52499999999</v>
      </c>
      <c r="L19" s="68">
        <v>9.7178097843817994</v>
      </c>
      <c r="M19" s="68">
        <v>-0.63897153334686696</v>
      </c>
      <c r="N19" s="67">
        <v>24008547.3015</v>
      </c>
      <c r="O19" s="67">
        <v>24008547.3015</v>
      </c>
      <c r="P19" s="67">
        <v>15950</v>
      </c>
      <c r="Q19" s="67">
        <v>13177</v>
      </c>
      <c r="R19" s="68">
        <v>21.044243758063299</v>
      </c>
      <c r="S19" s="67">
        <v>41.729091974921602</v>
      </c>
      <c r="T19" s="67">
        <v>41.241121954921503</v>
      </c>
      <c r="U19" s="69">
        <v>1.16937608010603</v>
      </c>
    </row>
    <row r="20" spans="1:21" ht="12" thickBot="1" x14ac:dyDescent="0.2">
      <c r="A20" s="42"/>
      <c r="B20" s="46" t="s">
        <v>18</v>
      </c>
      <c r="C20" s="53"/>
      <c r="D20" s="67">
        <v>1965274.8944000001</v>
      </c>
      <c r="E20" s="67">
        <v>1228163</v>
      </c>
      <c r="F20" s="68">
        <v>160.01743208352599</v>
      </c>
      <c r="G20" s="67">
        <v>1674293.9439999999</v>
      </c>
      <c r="H20" s="68">
        <v>17.379322874741302</v>
      </c>
      <c r="I20" s="67">
        <v>133038.2322</v>
      </c>
      <c r="J20" s="68">
        <v>6.7694464819699798</v>
      </c>
      <c r="K20" s="67">
        <v>95449.450500000006</v>
      </c>
      <c r="L20" s="68">
        <v>5.7008777247300397</v>
      </c>
      <c r="M20" s="68">
        <v>0.39380825665413299</v>
      </c>
      <c r="N20" s="67">
        <v>41126333.467600003</v>
      </c>
      <c r="O20" s="67">
        <v>41126333.467600003</v>
      </c>
      <c r="P20" s="67">
        <v>53933</v>
      </c>
      <c r="Q20" s="67">
        <v>46172</v>
      </c>
      <c r="R20" s="68">
        <v>16.808888503855201</v>
      </c>
      <c r="S20" s="67">
        <v>36.439191114901803</v>
      </c>
      <c r="T20" s="67">
        <v>33.462314952785199</v>
      </c>
      <c r="U20" s="69">
        <v>8.1694353552738104</v>
      </c>
    </row>
    <row r="21" spans="1:21" ht="12" thickBot="1" x14ac:dyDescent="0.2">
      <c r="A21" s="42"/>
      <c r="B21" s="46" t="s">
        <v>19</v>
      </c>
      <c r="C21" s="53"/>
      <c r="D21" s="67">
        <v>589592.57990000001</v>
      </c>
      <c r="E21" s="67">
        <v>397266</v>
      </c>
      <c r="F21" s="68">
        <v>148.41254471814901</v>
      </c>
      <c r="G21" s="67">
        <v>1193590.8037</v>
      </c>
      <c r="H21" s="68">
        <v>-50.603458231051398</v>
      </c>
      <c r="I21" s="67">
        <v>63479.117599999998</v>
      </c>
      <c r="J21" s="68">
        <v>10.7666072749366</v>
      </c>
      <c r="K21" s="67">
        <v>103175.1997</v>
      </c>
      <c r="L21" s="68">
        <v>8.6441014274044505</v>
      </c>
      <c r="M21" s="68">
        <v>-0.38474441741255</v>
      </c>
      <c r="N21" s="67">
        <v>12950341.5792</v>
      </c>
      <c r="O21" s="67">
        <v>12950341.5792</v>
      </c>
      <c r="P21" s="67">
        <v>39276</v>
      </c>
      <c r="Q21" s="67">
        <v>34309</v>
      </c>
      <c r="R21" s="68">
        <v>14.4772508671194</v>
      </c>
      <c r="S21" s="67">
        <v>15.0115230649761</v>
      </c>
      <c r="T21" s="67">
        <v>13.078994170625799</v>
      </c>
      <c r="U21" s="69">
        <v>12.873636379103599</v>
      </c>
    </row>
    <row r="22" spans="1:21" ht="12" thickBot="1" x14ac:dyDescent="0.2">
      <c r="A22" s="42"/>
      <c r="B22" s="46" t="s">
        <v>20</v>
      </c>
      <c r="C22" s="53"/>
      <c r="D22" s="67">
        <v>1385208.0212999999</v>
      </c>
      <c r="E22" s="67">
        <v>1182695</v>
      </c>
      <c r="F22" s="68">
        <v>117.12301322826301</v>
      </c>
      <c r="G22" s="67">
        <v>2613269.3695999999</v>
      </c>
      <c r="H22" s="68">
        <v>-46.993293633865697</v>
      </c>
      <c r="I22" s="67">
        <v>191657.9179</v>
      </c>
      <c r="J22" s="68">
        <v>13.836038699814299</v>
      </c>
      <c r="K22" s="67">
        <v>304973.56319999998</v>
      </c>
      <c r="L22" s="68">
        <v>11.6701923937784</v>
      </c>
      <c r="M22" s="68">
        <v>-0.37155891189718698</v>
      </c>
      <c r="N22" s="67">
        <v>36164965.809</v>
      </c>
      <c r="O22" s="67">
        <v>36164965.809</v>
      </c>
      <c r="P22" s="67">
        <v>74940</v>
      </c>
      <c r="Q22" s="67">
        <v>61976</v>
      </c>
      <c r="R22" s="68">
        <v>20.9177746224345</v>
      </c>
      <c r="S22" s="67">
        <v>18.484227666132899</v>
      </c>
      <c r="T22" s="67">
        <v>18.7203092261521</v>
      </c>
      <c r="U22" s="69">
        <v>-1.27720543310392</v>
      </c>
    </row>
    <row r="23" spans="1:21" ht="12" thickBot="1" x14ac:dyDescent="0.2">
      <c r="A23" s="42"/>
      <c r="B23" s="46" t="s">
        <v>21</v>
      </c>
      <c r="C23" s="53"/>
      <c r="D23" s="67">
        <v>3096149.5559</v>
      </c>
      <c r="E23" s="67">
        <v>2443386</v>
      </c>
      <c r="F23" s="68">
        <v>126.71553147558301</v>
      </c>
      <c r="G23" s="67">
        <v>2438612.9106000001</v>
      </c>
      <c r="H23" s="68">
        <v>26.963551387834599</v>
      </c>
      <c r="I23" s="67">
        <v>21522.029299999998</v>
      </c>
      <c r="J23" s="68">
        <v>0.69512240644150403</v>
      </c>
      <c r="K23" s="67">
        <v>195813.8835</v>
      </c>
      <c r="L23" s="68">
        <v>8.02972389135026</v>
      </c>
      <c r="M23" s="68">
        <v>-0.89008935977718895</v>
      </c>
      <c r="N23" s="67">
        <v>90123073.927100003</v>
      </c>
      <c r="O23" s="67">
        <v>90123073.927100003</v>
      </c>
      <c r="P23" s="67">
        <v>86349</v>
      </c>
      <c r="Q23" s="67">
        <v>70597</v>
      </c>
      <c r="R23" s="68">
        <v>22.312562856778602</v>
      </c>
      <c r="S23" s="67">
        <v>35.856229439831402</v>
      </c>
      <c r="T23" s="67">
        <v>37.383891818349198</v>
      </c>
      <c r="U23" s="69">
        <v>-4.2605215394478</v>
      </c>
    </row>
    <row r="24" spans="1:21" ht="12" thickBot="1" x14ac:dyDescent="0.2">
      <c r="A24" s="42"/>
      <c r="B24" s="46" t="s">
        <v>22</v>
      </c>
      <c r="C24" s="53"/>
      <c r="D24" s="67">
        <v>366172.18190000003</v>
      </c>
      <c r="E24" s="67">
        <v>257991</v>
      </c>
      <c r="F24" s="68">
        <v>141.932153408452</v>
      </c>
      <c r="G24" s="67">
        <v>642923.45819999999</v>
      </c>
      <c r="H24" s="68">
        <v>-43.045758055682697</v>
      </c>
      <c r="I24" s="67">
        <v>61875.208200000001</v>
      </c>
      <c r="J24" s="68">
        <v>16.897845128196501</v>
      </c>
      <c r="K24" s="67">
        <v>122722.69779999999</v>
      </c>
      <c r="L24" s="68">
        <v>19.0882283473663</v>
      </c>
      <c r="M24" s="68">
        <v>-0.49581284221083999</v>
      </c>
      <c r="N24" s="67">
        <v>9174748.0668000001</v>
      </c>
      <c r="O24" s="67">
        <v>9174748.0668000001</v>
      </c>
      <c r="P24" s="67">
        <v>31648</v>
      </c>
      <c r="Q24" s="67">
        <v>28087</v>
      </c>
      <c r="R24" s="68">
        <v>12.678463346032</v>
      </c>
      <c r="S24" s="67">
        <v>11.5701523603387</v>
      </c>
      <c r="T24" s="67">
        <v>11.120843447146401</v>
      </c>
      <c r="U24" s="69">
        <v>3.8833448272690299</v>
      </c>
    </row>
    <row r="25" spans="1:21" ht="12" thickBot="1" x14ac:dyDescent="0.2">
      <c r="A25" s="42"/>
      <c r="B25" s="46" t="s">
        <v>23</v>
      </c>
      <c r="C25" s="53"/>
      <c r="D25" s="67">
        <v>395357.14919999999</v>
      </c>
      <c r="E25" s="67">
        <v>340900</v>
      </c>
      <c r="F25" s="68">
        <v>115.974523085949</v>
      </c>
      <c r="G25" s="67">
        <v>956763.49879999994</v>
      </c>
      <c r="H25" s="68">
        <v>-58.677651300883902</v>
      </c>
      <c r="I25" s="67">
        <v>42504.982900000003</v>
      </c>
      <c r="J25" s="68">
        <v>10.7510343460358</v>
      </c>
      <c r="K25" s="67">
        <v>97200.039199999999</v>
      </c>
      <c r="L25" s="68">
        <v>10.159254541159999</v>
      </c>
      <c r="M25" s="68">
        <v>-0.562706113600004</v>
      </c>
      <c r="N25" s="67">
        <v>15257638.088500001</v>
      </c>
      <c r="O25" s="67">
        <v>15257638.088500001</v>
      </c>
      <c r="P25" s="67">
        <v>21374</v>
      </c>
      <c r="Q25" s="67">
        <v>19595</v>
      </c>
      <c r="R25" s="68">
        <v>9.0788466445521898</v>
      </c>
      <c r="S25" s="67">
        <v>18.497106259942001</v>
      </c>
      <c r="T25" s="67">
        <v>18.602546741515699</v>
      </c>
      <c r="U25" s="69">
        <v>-0.57003771342359</v>
      </c>
    </row>
    <row r="26" spans="1:21" ht="12" thickBot="1" x14ac:dyDescent="0.2">
      <c r="A26" s="42"/>
      <c r="B26" s="46" t="s">
        <v>24</v>
      </c>
      <c r="C26" s="53"/>
      <c r="D26" s="67">
        <v>979794.6361</v>
      </c>
      <c r="E26" s="67">
        <v>492433</v>
      </c>
      <c r="F26" s="68">
        <v>198.97014133902499</v>
      </c>
      <c r="G26" s="67">
        <v>976910.77049999998</v>
      </c>
      <c r="H26" s="68">
        <v>0.29520255964870001</v>
      </c>
      <c r="I26" s="67">
        <v>197358.12239999999</v>
      </c>
      <c r="J26" s="68">
        <v>20.142804943857399</v>
      </c>
      <c r="K26" s="67">
        <v>199522.36970000001</v>
      </c>
      <c r="L26" s="68">
        <v>20.423806935599799</v>
      </c>
      <c r="M26" s="68">
        <v>-1.0847141116328E-2</v>
      </c>
      <c r="N26" s="67">
        <v>21594173.2881</v>
      </c>
      <c r="O26" s="67">
        <v>21594173.2881</v>
      </c>
      <c r="P26" s="67">
        <v>65949</v>
      </c>
      <c r="Q26" s="67">
        <v>57105</v>
      </c>
      <c r="R26" s="68">
        <v>15.487260309955399</v>
      </c>
      <c r="S26" s="67">
        <v>14.856853570183</v>
      </c>
      <c r="T26" s="67">
        <v>14.4814123071535</v>
      </c>
      <c r="U26" s="69">
        <v>2.5270577061015298</v>
      </c>
    </row>
    <row r="27" spans="1:21" ht="12" thickBot="1" x14ac:dyDescent="0.2">
      <c r="A27" s="42"/>
      <c r="B27" s="46" t="s">
        <v>25</v>
      </c>
      <c r="C27" s="53"/>
      <c r="D27" s="67">
        <v>344825.3676</v>
      </c>
      <c r="E27" s="67">
        <v>242166</v>
      </c>
      <c r="F27" s="68">
        <v>142.39214736998599</v>
      </c>
      <c r="G27" s="67">
        <v>291983.696</v>
      </c>
      <c r="H27" s="68">
        <v>18.097473360293399</v>
      </c>
      <c r="I27" s="67">
        <v>90438.934999999998</v>
      </c>
      <c r="J27" s="68">
        <v>26.227459896427899</v>
      </c>
      <c r="K27" s="67">
        <v>74952.645999999993</v>
      </c>
      <c r="L27" s="68">
        <v>25.6701476920821</v>
      </c>
      <c r="M27" s="68">
        <v>0.206614306851822</v>
      </c>
      <c r="N27" s="67">
        <v>8671796.2038000003</v>
      </c>
      <c r="O27" s="67">
        <v>8671796.2038000003</v>
      </c>
      <c r="P27" s="67">
        <v>40652</v>
      </c>
      <c r="Q27" s="67">
        <v>35605</v>
      </c>
      <c r="R27" s="68">
        <v>14.1749754247999</v>
      </c>
      <c r="S27" s="67">
        <v>8.4823715339958703</v>
      </c>
      <c r="T27" s="67">
        <v>8.0530051650049206</v>
      </c>
      <c r="U27" s="69">
        <v>5.0618670411939197</v>
      </c>
    </row>
    <row r="28" spans="1:21" ht="12" thickBot="1" x14ac:dyDescent="0.2">
      <c r="A28" s="42"/>
      <c r="B28" s="46" t="s">
        <v>26</v>
      </c>
      <c r="C28" s="53"/>
      <c r="D28" s="67">
        <v>1097229.8137000001</v>
      </c>
      <c r="E28" s="67">
        <v>1052895</v>
      </c>
      <c r="F28" s="68">
        <v>104.210753560421</v>
      </c>
      <c r="G28" s="67">
        <v>1199587.0711000001</v>
      </c>
      <c r="H28" s="68">
        <v>-8.5327076179755998</v>
      </c>
      <c r="I28" s="67">
        <v>57904.5861</v>
      </c>
      <c r="J28" s="68">
        <v>5.2773434860230699</v>
      </c>
      <c r="K28" s="67">
        <v>123735.65240000001</v>
      </c>
      <c r="L28" s="68">
        <v>10.3148537843557</v>
      </c>
      <c r="M28" s="68">
        <v>-0.53202989617889596</v>
      </c>
      <c r="N28" s="67">
        <v>41566525.681500003</v>
      </c>
      <c r="O28" s="67">
        <v>41566525.681500003</v>
      </c>
      <c r="P28" s="67">
        <v>46213</v>
      </c>
      <c r="Q28" s="67">
        <v>45638</v>
      </c>
      <c r="R28" s="68">
        <v>1.2599149831281</v>
      </c>
      <c r="S28" s="67">
        <v>23.742882169519401</v>
      </c>
      <c r="T28" s="67">
        <v>22.601816459967601</v>
      </c>
      <c r="U28" s="69">
        <v>4.8059275255836296</v>
      </c>
    </row>
    <row r="29" spans="1:21" ht="12" thickBot="1" x14ac:dyDescent="0.2">
      <c r="A29" s="42"/>
      <c r="B29" s="46" t="s">
        <v>27</v>
      </c>
      <c r="C29" s="53"/>
      <c r="D29" s="67">
        <v>753531.59</v>
      </c>
      <c r="E29" s="67">
        <v>577859</v>
      </c>
      <c r="F29" s="68">
        <v>130.40059772366601</v>
      </c>
      <c r="G29" s="67">
        <v>1051833.0615999999</v>
      </c>
      <c r="H29" s="68">
        <v>-28.360153572871901</v>
      </c>
      <c r="I29" s="67">
        <v>126089.28599999999</v>
      </c>
      <c r="J29" s="68">
        <v>16.733112144641499</v>
      </c>
      <c r="K29" s="67">
        <v>248576.76199999999</v>
      </c>
      <c r="L29" s="68">
        <v>23.632719970018499</v>
      </c>
      <c r="M29" s="68">
        <v>-0.49275513533320597</v>
      </c>
      <c r="N29" s="67">
        <v>21017888.185400002</v>
      </c>
      <c r="O29" s="67">
        <v>21017888.185400002</v>
      </c>
      <c r="P29" s="67">
        <v>108739</v>
      </c>
      <c r="Q29" s="67">
        <v>110040</v>
      </c>
      <c r="R29" s="68">
        <v>-1.1822973464194799</v>
      </c>
      <c r="S29" s="67">
        <v>6.9297270528513204</v>
      </c>
      <c r="T29" s="67">
        <v>7.2423557633587796</v>
      </c>
      <c r="U29" s="69">
        <v>-4.5114144918423804</v>
      </c>
    </row>
    <row r="30" spans="1:21" ht="12" thickBot="1" x14ac:dyDescent="0.2">
      <c r="A30" s="42"/>
      <c r="B30" s="46" t="s">
        <v>28</v>
      </c>
      <c r="C30" s="53"/>
      <c r="D30" s="67">
        <v>1050027.6468</v>
      </c>
      <c r="E30" s="67">
        <v>797592</v>
      </c>
      <c r="F30" s="68">
        <v>131.64972151174999</v>
      </c>
      <c r="G30" s="67">
        <v>2400465.2655000002</v>
      </c>
      <c r="H30" s="68">
        <v>-56.2573280317269</v>
      </c>
      <c r="I30" s="67">
        <v>120373.9142</v>
      </c>
      <c r="J30" s="68">
        <v>11.463880457514099</v>
      </c>
      <c r="K30" s="67">
        <v>390324.14120000001</v>
      </c>
      <c r="L30" s="68">
        <v>16.260353641013801</v>
      </c>
      <c r="M30" s="68">
        <v>-0.69160525446894905</v>
      </c>
      <c r="N30" s="67">
        <v>30247540.1631</v>
      </c>
      <c r="O30" s="67">
        <v>30247540.1631</v>
      </c>
      <c r="P30" s="67">
        <v>65104</v>
      </c>
      <c r="Q30" s="67">
        <v>56871</v>
      </c>
      <c r="R30" s="68">
        <v>14.476622531694501</v>
      </c>
      <c r="S30" s="67">
        <v>16.128465943720801</v>
      </c>
      <c r="T30" s="67">
        <v>15.6086608921946</v>
      </c>
      <c r="U30" s="69">
        <v>3.22290448043865</v>
      </c>
    </row>
    <row r="31" spans="1:21" ht="12" thickBot="1" x14ac:dyDescent="0.2">
      <c r="A31" s="42"/>
      <c r="B31" s="46" t="s">
        <v>29</v>
      </c>
      <c r="C31" s="53"/>
      <c r="D31" s="67">
        <v>1447588.615</v>
      </c>
      <c r="E31" s="67">
        <v>659604</v>
      </c>
      <c r="F31" s="68">
        <v>219.46328630511599</v>
      </c>
      <c r="G31" s="67">
        <v>557432.28960000002</v>
      </c>
      <c r="H31" s="68">
        <v>159.68869080740799</v>
      </c>
      <c r="I31" s="67">
        <v>-16371.685600000001</v>
      </c>
      <c r="J31" s="68">
        <v>-1.1309625835928501</v>
      </c>
      <c r="K31" s="67">
        <v>40766.964</v>
      </c>
      <c r="L31" s="68">
        <v>7.3133481430100504</v>
      </c>
      <c r="M31" s="68">
        <v>-1.40159197530628</v>
      </c>
      <c r="N31" s="67">
        <v>57983832.363899998</v>
      </c>
      <c r="O31" s="67">
        <v>57983832.363899998</v>
      </c>
      <c r="P31" s="67">
        <v>36546</v>
      </c>
      <c r="Q31" s="67">
        <v>31997</v>
      </c>
      <c r="R31" s="68">
        <v>14.2169578397975</v>
      </c>
      <c r="S31" s="67">
        <v>39.610042549116201</v>
      </c>
      <c r="T31" s="67">
        <v>36.561238116073397</v>
      </c>
      <c r="U31" s="69">
        <v>7.6970491240000598</v>
      </c>
    </row>
    <row r="32" spans="1:21" ht="12" thickBot="1" x14ac:dyDescent="0.2">
      <c r="A32" s="42"/>
      <c r="B32" s="46" t="s">
        <v>30</v>
      </c>
      <c r="C32" s="53"/>
      <c r="D32" s="67">
        <v>147923.057</v>
      </c>
      <c r="E32" s="67">
        <v>176400</v>
      </c>
      <c r="F32" s="68">
        <v>83.856608276643996</v>
      </c>
      <c r="G32" s="67">
        <v>218067.57490000001</v>
      </c>
      <c r="H32" s="68">
        <v>-32.1664135221233</v>
      </c>
      <c r="I32" s="67">
        <v>40374.969499999999</v>
      </c>
      <c r="J32" s="68">
        <v>27.294574841027</v>
      </c>
      <c r="K32" s="67">
        <v>51035.3747</v>
      </c>
      <c r="L32" s="68">
        <v>23.4034678119402</v>
      </c>
      <c r="M32" s="68">
        <v>-0.208882667417743</v>
      </c>
      <c r="N32" s="67">
        <v>3794763.6608000002</v>
      </c>
      <c r="O32" s="67">
        <v>3794763.6608000002</v>
      </c>
      <c r="P32" s="67">
        <v>29566</v>
      </c>
      <c r="Q32" s="67">
        <v>27635</v>
      </c>
      <c r="R32" s="68">
        <v>6.9875158313732504</v>
      </c>
      <c r="S32" s="67">
        <v>5.00314743286207</v>
      </c>
      <c r="T32" s="67">
        <v>4.7683093721729701</v>
      </c>
      <c r="U32" s="69">
        <v>4.6938065256006398</v>
      </c>
    </row>
    <row r="33" spans="1:21" ht="12" thickBot="1" x14ac:dyDescent="0.2">
      <c r="A33" s="42"/>
      <c r="B33" s="46" t="s">
        <v>31</v>
      </c>
      <c r="C33" s="53"/>
      <c r="D33" s="70"/>
      <c r="E33" s="70"/>
      <c r="F33" s="70"/>
      <c r="G33" s="67">
        <v>75.289699999999996</v>
      </c>
      <c r="H33" s="70"/>
      <c r="I33" s="70"/>
      <c r="J33" s="70"/>
      <c r="K33" s="67">
        <v>14.2295</v>
      </c>
      <c r="L33" s="68">
        <v>18.899663566198299</v>
      </c>
      <c r="M33" s="70"/>
      <c r="N33" s="67">
        <v>24.4466</v>
      </c>
      <c r="O33" s="67">
        <v>24.4466</v>
      </c>
      <c r="P33" s="70"/>
      <c r="Q33" s="70"/>
      <c r="R33" s="70"/>
      <c r="S33" s="70"/>
      <c r="T33" s="70"/>
      <c r="U33" s="71"/>
    </row>
    <row r="34" spans="1:21" ht="12" thickBot="1" x14ac:dyDescent="0.2">
      <c r="A34" s="42"/>
      <c r="B34" s="46" t="s">
        <v>32</v>
      </c>
      <c r="C34" s="53"/>
      <c r="D34" s="67">
        <v>280118.07760000002</v>
      </c>
      <c r="E34" s="67">
        <v>215707</v>
      </c>
      <c r="F34" s="68">
        <v>129.86044847872299</v>
      </c>
      <c r="G34" s="67">
        <v>275580.48330000002</v>
      </c>
      <c r="H34" s="68">
        <v>1.6465586552660001</v>
      </c>
      <c r="I34" s="67">
        <v>31060.548599999998</v>
      </c>
      <c r="J34" s="68">
        <v>11.088377039468901</v>
      </c>
      <c r="K34" s="67">
        <v>33720.5602</v>
      </c>
      <c r="L34" s="68">
        <v>12.2361931426368</v>
      </c>
      <c r="M34" s="68">
        <v>-7.8883968244395003E-2</v>
      </c>
      <c r="N34" s="67">
        <v>8218456.3010999998</v>
      </c>
      <c r="O34" s="67">
        <v>8218456.3010999998</v>
      </c>
      <c r="P34" s="67">
        <v>15212</v>
      </c>
      <c r="Q34" s="67">
        <v>14005</v>
      </c>
      <c r="R34" s="68">
        <v>8.6183505890753391</v>
      </c>
      <c r="S34" s="67">
        <v>18.4142833026558</v>
      </c>
      <c r="T34" s="67">
        <v>17.579033745090999</v>
      </c>
      <c r="U34" s="69">
        <v>4.5358787189089096</v>
      </c>
    </row>
    <row r="35" spans="1:21" ht="12" thickBot="1" x14ac:dyDescent="0.2">
      <c r="A35" s="42"/>
      <c r="B35" s="46" t="s">
        <v>36</v>
      </c>
      <c r="C35" s="53"/>
      <c r="D35" s="70"/>
      <c r="E35" s="67">
        <v>201849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2"/>
      <c r="B36" s="46" t="s">
        <v>37</v>
      </c>
      <c r="C36" s="53"/>
      <c r="D36" s="70"/>
      <c r="E36" s="67">
        <v>130784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thickBot="1" x14ac:dyDescent="0.2">
      <c r="A37" s="42"/>
      <c r="B37" s="46" t="s">
        <v>38</v>
      </c>
      <c r="C37" s="53"/>
      <c r="D37" s="70"/>
      <c r="E37" s="67">
        <v>108614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2"/>
      <c r="B38" s="46" t="s">
        <v>33</v>
      </c>
      <c r="C38" s="53"/>
      <c r="D38" s="67">
        <v>219981.19649999999</v>
      </c>
      <c r="E38" s="67">
        <v>114266</v>
      </c>
      <c r="F38" s="68">
        <v>192.51675607792299</v>
      </c>
      <c r="G38" s="67">
        <v>347325.64120000001</v>
      </c>
      <c r="H38" s="68">
        <v>-36.664279740484702</v>
      </c>
      <c r="I38" s="67">
        <v>13415.39</v>
      </c>
      <c r="J38" s="68">
        <v>6.0984257806780304</v>
      </c>
      <c r="K38" s="67">
        <v>17329.6976</v>
      </c>
      <c r="L38" s="68">
        <v>4.98946681279459</v>
      </c>
      <c r="M38" s="68">
        <v>-0.22587281615346799</v>
      </c>
      <c r="N38" s="67">
        <v>6975360.7000000002</v>
      </c>
      <c r="O38" s="67">
        <v>6975360.7000000002</v>
      </c>
      <c r="P38" s="67">
        <v>370</v>
      </c>
      <c r="Q38" s="67">
        <v>313</v>
      </c>
      <c r="R38" s="68">
        <v>18.210862619808299</v>
      </c>
      <c r="S38" s="67">
        <v>594.54377432432398</v>
      </c>
      <c r="T38" s="67">
        <v>736.49818274760401</v>
      </c>
      <c r="U38" s="69">
        <v>-23.8761912164676</v>
      </c>
    </row>
    <row r="39" spans="1:21" ht="12" thickBot="1" x14ac:dyDescent="0.2">
      <c r="A39" s="42"/>
      <c r="B39" s="46" t="s">
        <v>34</v>
      </c>
      <c r="C39" s="53"/>
      <c r="D39" s="67">
        <v>801625.57389999996</v>
      </c>
      <c r="E39" s="67">
        <v>389936</v>
      </c>
      <c r="F39" s="68">
        <v>205.57875494953001</v>
      </c>
      <c r="G39" s="67">
        <v>989771.54269999999</v>
      </c>
      <c r="H39" s="68">
        <v>-19.009029930963301</v>
      </c>
      <c r="I39" s="67">
        <v>37111.7644</v>
      </c>
      <c r="J39" s="68">
        <v>4.6295634281535003</v>
      </c>
      <c r="K39" s="67">
        <v>61755.142899999999</v>
      </c>
      <c r="L39" s="68">
        <v>6.2393330415964501</v>
      </c>
      <c r="M39" s="68">
        <v>-0.39904981743633899</v>
      </c>
      <c r="N39" s="67">
        <v>17847827.063700002</v>
      </c>
      <c r="O39" s="67">
        <v>17847827.063700002</v>
      </c>
      <c r="P39" s="67">
        <v>3739</v>
      </c>
      <c r="Q39" s="67">
        <v>3180</v>
      </c>
      <c r="R39" s="68">
        <v>17.578616352201301</v>
      </c>
      <c r="S39" s="67">
        <v>214.39571380048099</v>
      </c>
      <c r="T39" s="67">
        <v>201.69684949685501</v>
      </c>
      <c r="U39" s="69">
        <v>5.9230961657394499</v>
      </c>
    </row>
    <row r="40" spans="1:21" ht="12" thickBot="1" x14ac:dyDescent="0.2">
      <c r="A40" s="42"/>
      <c r="B40" s="46" t="s">
        <v>39</v>
      </c>
      <c r="C40" s="53"/>
      <c r="D40" s="70"/>
      <c r="E40" s="67">
        <v>86862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2"/>
      <c r="B41" s="46" t="s">
        <v>40</v>
      </c>
      <c r="C41" s="53"/>
      <c r="D41" s="70"/>
      <c r="E41" s="67">
        <v>18269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1"/>
      <c r="B42" s="46" t="s">
        <v>35</v>
      </c>
      <c r="C42" s="53"/>
      <c r="D42" s="72">
        <v>6304.1751000000004</v>
      </c>
      <c r="E42" s="72">
        <v>23633</v>
      </c>
      <c r="F42" s="73">
        <v>26.675306139719901</v>
      </c>
      <c r="G42" s="72">
        <v>57519.063099999999</v>
      </c>
      <c r="H42" s="73">
        <v>-89.039850859462305</v>
      </c>
      <c r="I42" s="72">
        <v>828.52890000000002</v>
      </c>
      <c r="J42" s="73">
        <v>13.142542630200699</v>
      </c>
      <c r="K42" s="72">
        <v>7034.7924000000003</v>
      </c>
      <c r="L42" s="73">
        <v>12.230366805122699</v>
      </c>
      <c r="M42" s="73">
        <v>-0.88222411509968701</v>
      </c>
      <c r="N42" s="72">
        <v>523672.92229999998</v>
      </c>
      <c r="O42" s="72">
        <v>523672.92229999998</v>
      </c>
      <c r="P42" s="72">
        <v>20</v>
      </c>
      <c r="Q42" s="72">
        <v>22</v>
      </c>
      <c r="R42" s="73">
        <v>-9.0909090909090899</v>
      </c>
      <c r="S42" s="72">
        <v>315.208755</v>
      </c>
      <c r="T42" s="72">
        <v>655.17633636363598</v>
      </c>
      <c r="U42" s="74">
        <v>-107.85473942931399</v>
      </c>
    </row>
  </sheetData>
  <mergeCells count="40"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96059</v>
      </c>
      <c r="D2" s="32">
        <v>1026782.11503846</v>
      </c>
      <c r="E2" s="32">
        <v>795971.96301538497</v>
      </c>
      <c r="F2" s="32">
        <v>230810.15202307701</v>
      </c>
      <c r="G2" s="32">
        <v>795971.96301538497</v>
      </c>
      <c r="H2" s="32">
        <v>0.224789805590285</v>
      </c>
    </row>
    <row r="3" spans="1:8" ht="14.25" x14ac:dyDescent="0.2">
      <c r="A3" s="32">
        <v>2</v>
      </c>
      <c r="B3" s="33">
        <v>13</v>
      </c>
      <c r="C3" s="32">
        <v>16981</v>
      </c>
      <c r="D3" s="32">
        <v>139803.398747122</v>
      </c>
      <c r="E3" s="32">
        <v>109962.531973156</v>
      </c>
      <c r="F3" s="32">
        <v>29840.866773965699</v>
      </c>
      <c r="G3" s="32">
        <v>109962.531973156</v>
      </c>
      <c r="H3" s="32">
        <v>0.21344879338693401</v>
      </c>
    </row>
    <row r="4" spans="1:8" ht="14.25" x14ac:dyDescent="0.2">
      <c r="A4" s="32">
        <v>3</v>
      </c>
      <c r="B4" s="33">
        <v>14</v>
      </c>
      <c r="C4" s="32">
        <v>155896</v>
      </c>
      <c r="D4" s="32">
        <v>218444.59945042699</v>
      </c>
      <c r="E4" s="32">
        <v>168816.97854273501</v>
      </c>
      <c r="F4" s="32">
        <v>49627.620907692297</v>
      </c>
      <c r="G4" s="32">
        <v>168816.97854273501</v>
      </c>
      <c r="H4" s="32">
        <v>0.22718630276302401</v>
      </c>
    </row>
    <row r="5" spans="1:8" ht="14.25" x14ac:dyDescent="0.2">
      <c r="A5" s="32">
        <v>4</v>
      </c>
      <c r="B5" s="33">
        <v>15</v>
      </c>
      <c r="C5" s="32">
        <v>7351</v>
      </c>
      <c r="D5" s="32">
        <v>125163.035399145</v>
      </c>
      <c r="E5" s="32">
        <v>118507.86190256399</v>
      </c>
      <c r="F5" s="32">
        <v>6655.1734965812002</v>
      </c>
      <c r="G5" s="32">
        <v>118507.86190256399</v>
      </c>
      <c r="H5" s="32">
        <v>5.3172036578993401E-2</v>
      </c>
    </row>
    <row r="6" spans="1:8" ht="14.25" x14ac:dyDescent="0.2">
      <c r="A6" s="32">
        <v>5</v>
      </c>
      <c r="B6" s="33">
        <v>16</v>
      </c>
      <c r="C6" s="32">
        <v>4597</v>
      </c>
      <c r="D6" s="32">
        <v>354673.48227777798</v>
      </c>
      <c r="E6" s="32">
        <v>323959.75939914503</v>
      </c>
      <c r="F6" s="32">
        <v>30713.722878632499</v>
      </c>
      <c r="G6" s="32">
        <v>323959.75939914503</v>
      </c>
      <c r="H6" s="32">
        <v>8.6597178569379804E-2</v>
      </c>
    </row>
    <row r="7" spans="1:8" ht="14.25" x14ac:dyDescent="0.2">
      <c r="A7" s="32">
        <v>6</v>
      </c>
      <c r="B7" s="33">
        <v>17</v>
      </c>
      <c r="C7" s="32">
        <v>26601</v>
      </c>
      <c r="D7" s="32">
        <v>443831.29604615399</v>
      </c>
      <c r="E7" s="32">
        <v>371514.55261794903</v>
      </c>
      <c r="F7" s="32">
        <v>72316.743428205096</v>
      </c>
      <c r="G7" s="32">
        <v>371514.55261794903</v>
      </c>
      <c r="H7" s="32">
        <v>0.162937458607437</v>
      </c>
    </row>
    <row r="8" spans="1:8" ht="14.25" x14ac:dyDescent="0.2">
      <c r="A8" s="32">
        <v>7</v>
      </c>
      <c r="B8" s="33">
        <v>18</v>
      </c>
      <c r="C8" s="32">
        <v>109824</v>
      </c>
      <c r="D8" s="32">
        <v>251046.672840171</v>
      </c>
      <c r="E8" s="32">
        <v>211404.362019658</v>
      </c>
      <c r="F8" s="32">
        <v>39642.310820512801</v>
      </c>
      <c r="G8" s="32">
        <v>211404.362019658</v>
      </c>
      <c r="H8" s="32">
        <v>0.15790813067557</v>
      </c>
    </row>
    <row r="9" spans="1:8" ht="14.25" x14ac:dyDescent="0.2">
      <c r="A9" s="32">
        <v>8</v>
      </c>
      <c r="B9" s="33">
        <v>19</v>
      </c>
      <c r="C9" s="32">
        <v>31881</v>
      </c>
      <c r="D9" s="32">
        <v>251002.511625641</v>
      </c>
      <c r="E9" s="32">
        <v>243146.69842393199</v>
      </c>
      <c r="F9" s="32">
        <v>7855.8132017094003</v>
      </c>
      <c r="G9" s="32">
        <v>243146.69842393199</v>
      </c>
      <c r="H9" s="32">
        <v>3.12977473844007E-2</v>
      </c>
    </row>
    <row r="10" spans="1:8" ht="14.25" x14ac:dyDescent="0.2">
      <c r="A10" s="32">
        <v>9</v>
      </c>
      <c r="B10" s="33">
        <v>21</v>
      </c>
      <c r="C10" s="32">
        <v>186996</v>
      </c>
      <c r="D10" s="32">
        <v>816518.35608376097</v>
      </c>
      <c r="E10" s="32">
        <v>809834.50138717901</v>
      </c>
      <c r="F10" s="32">
        <v>6683.8546965812002</v>
      </c>
      <c r="G10" s="32">
        <v>809834.50138717901</v>
      </c>
      <c r="H10" s="36">
        <v>8.1857984536180504E-3</v>
      </c>
    </row>
    <row r="11" spans="1:8" ht="14.25" x14ac:dyDescent="0.2">
      <c r="A11" s="32">
        <v>10</v>
      </c>
      <c r="B11" s="33">
        <v>22</v>
      </c>
      <c r="C11" s="32">
        <v>35541</v>
      </c>
      <c r="D11" s="32">
        <v>793112.42275042704</v>
      </c>
      <c r="E11" s="32">
        <v>732420.24458974402</v>
      </c>
      <c r="F11" s="32">
        <v>60692.178160683798</v>
      </c>
      <c r="G11" s="32">
        <v>732420.24458974402</v>
      </c>
      <c r="H11" s="32">
        <v>7.6524054370766106E-2</v>
      </c>
    </row>
    <row r="12" spans="1:8" ht="14.25" x14ac:dyDescent="0.2">
      <c r="A12" s="32">
        <v>11</v>
      </c>
      <c r="B12" s="33">
        <v>23</v>
      </c>
      <c r="C12" s="32">
        <v>259639.02</v>
      </c>
      <c r="D12" s="32">
        <v>3123609.6682760702</v>
      </c>
      <c r="E12" s="32">
        <v>2705333.5457931599</v>
      </c>
      <c r="F12" s="32">
        <v>418276.12248290598</v>
      </c>
      <c r="G12" s="32">
        <v>2705333.5457931599</v>
      </c>
      <c r="H12" s="32">
        <v>0.13390793565886</v>
      </c>
    </row>
    <row r="13" spans="1:8" ht="14.25" x14ac:dyDescent="0.2">
      <c r="A13" s="32">
        <v>12</v>
      </c>
      <c r="B13" s="33">
        <v>24</v>
      </c>
      <c r="C13" s="32">
        <v>29901.777999999998</v>
      </c>
      <c r="D13" s="32">
        <v>665578.94993418804</v>
      </c>
      <c r="E13" s="32">
        <v>588798.18238461495</v>
      </c>
      <c r="F13" s="32">
        <v>76780.7675495726</v>
      </c>
      <c r="G13" s="32">
        <v>588798.18238461495</v>
      </c>
      <c r="H13" s="32">
        <v>0.11535936879789301</v>
      </c>
    </row>
    <row r="14" spans="1:8" ht="14.25" x14ac:dyDescent="0.2">
      <c r="A14" s="32">
        <v>13</v>
      </c>
      <c r="B14" s="33">
        <v>25</v>
      </c>
      <c r="C14" s="32">
        <v>128651</v>
      </c>
      <c r="D14" s="32">
        <v>1965275.4604187999</v>
      </c>
      <c r="E14" s="32">
        <v>1832236.66219829</v>
      </c>
      <c r="F14" s="32">
        <v>133038.79822051301</v>
      </c>
      <c r="G14" s="32">
        <v>1832236.66219829</v>
      </c>
      <c r="H14" s="32">
        <v>6.7694733333800494E-2</v>
      </c>
    </row>
    <row r="15" spans="1:8" ht="14.25" x14ac:dyDescent="0.2">
      <c r="A15" s="32">
        <v>14</v>
      </c>
      <c r="B15" s="33">
        <v>26</v>
      </c>
      <c r="C15" s="32">
        <v>94744</v>
      </c>
      <c r="D15" s="32">
        <v>589592.59375572205</v>
      </c>
      <c r="E15" s="32">
        <v>526113.46200909896</v>
      </c>
      <c r="F15" s="32">
        <v>63479.131746622799</v>
      </c>
      <c r="G15" s="32">
        <v>526113.46200909896</v>
      </c>
      <c r="H15" s="32">
        <v>0.10766609421305499</v>
      </c>
    </row>
    <row r="16" spans="1:8" ht="14.25" x14ac:dyDescent="0.2">
      <c r="A16" s="32">
        <v>15</v>
      </c>
      <c r="B16" s="33">
        <v>27</v>
      </c>
      <c r="C16" s="32">
        <v>167193.36900000001</v>
      </c>
      <c r="D16" s="32">
        <v>1385209.4384999999</v>
      </c>
      <c r="E16" s="32">
        <v>1193550.1002</v>
      </c>
      <c r="F16" s="32">
        <v>191659.3383</v>
      </c>
      <c r="G16" s="32">
        <v>1193550.1002</v>
      </c>
      <c r="H16" s="32">
        <v>0.13836127084691399</v>
      </c>
    </row>
    <row r="17" spans="1:8" ht="14.25" x14ac:dyDescent="0.2">
      <c r="A17" s="32">
        <v>16</v>
      </c>
      <c r="B17" s="33">
        <v>29</v>
      </c>
      <c r="C17" s="32">
        <v>235839</v>
      </c>
      <c r="D17" s="32">
        <v>3096151.4815991502</v>
      </c>
      <c r="E17" s="32">
        <v>3074627.56004701</v>
      </c>
      <c r="F17" s="32">
        <v>21523.921552136799</v>
      </c>
      <c r="G17" s="32">
        <v>3074627.56004701</v>
      </c>
      <c r="H17" s="32">
        <v>6.9518309036416303E-3</v>
      </c>
    </row>
    <row r="18" spans="1:8" ht="14.25" x14ac:dyDescent="0.2">
      <c r="A18" s="32">
        <v>17</v>
      </c>
      <c r="B18" s="33">
        <v>31</v>
      </c>
      <c r="C18" s="32">
        <v>33472.457000000002</v>
      </c>
      <c r="D18" s="32">
        <v>366172.15583012602</v>
      </c>
      <c r="E18" s="32">
        <v>304296.95846398099</v>
      </c>
      <c r="F18" s="32">
        <v>61875.197366145803</v>
      </c>
      <c r="G18" s="32">
        <v>304296.95846398099</v>
      </c>
      <c r="H18" s="32">
        <v>0.16897843372572199</v>
      </c>
    </row>
    <row r="19" spans="1:8" ht="14.25" x14ac:dyDescent="0.2">
      <c r="A19" s="32">
        <v>18</v>
      </c>
      <c r="B19" s="33">
        <v>32</v>
      </c>
      <c r="C19" s="32">
        <v>21245.966</v>
      </c>
      <c r="D19" s="32">
        <v>395357.14697078901</v>
      </c>
      <c r="E19" s="32">
        <v>352852.16053048201</v>
      </c>
      <c r="F19" s="32">
        <v>42504.986440306398</v>
      </c>
      <c r="G19" s="32">
        <v>352852.16053048201</v>
      </c>
      <c r="H19" s="32">
        <v>0.107510353021257</v>
      </c>
    </row>
    <row r="20" spans="1:8" ht="14.25" x14ac:dyDescent="0.2">
      <c r="A20" s="32">
        <v>19</v>
      </c>
      <c r="B20" s="33">
        <v>33</v>
      </c>
      <c r="C20" s="32">
        <v>64504.606</v>
      </c>
      <c r="D20" s="32">
        <v>979794.55670749606</v>
      </c>
      <c r="E20" s="32">
        <v>782436.49502750905</v>
      </c>
      <c r="F20" s="32">
        <v>197358.061679987</v>
      </c>
      <c r="G20" s="32">
        <v>782436.49502750905</v>
      </c>
      <c r="H20" s="32">
        <v>0.20142800378804901</v>
      </c>
    </row>
    <row r="21" spans="1:8" ht="14.25" x14ac:dyDescent="0.2">
      <c r="A21" s="32">
        <v>20</v>
      </c>
      <c r="B21" s="33">
        <v>34</v>
      </c>
      <c r="C21" s="32">
        <v>50713.489000000001</v>
      </c>
      <c r="D21" s="32">
        <v>344825.31536392902</v>
      </c>
      <c r="E21" s="32">
        <v>254386.44390656499</v>
      </c>
      <c r="F21" s="32">
        <v>90438.871457363304</v>
      </c>
      <c r="G21" s="32">
        <v>254386.44390656499</v>
      </c>
      <c r="H21" s="32">
        <v>0.262274454420245</v>
      </c>
    </row>
    <row r="22" spans="1:8" ht="14.25" x14ac:dyDescent="0.2">
      <c r="A22" s="32">
        <v>21</v>
      </c>
      <c r="B22" s="33">
        <v>35</v>
      </c>
      <c r="C22" s="32">
        <v>49935.576000000001</v>
      </c>
      <c r="D22" s="32">
        <v>1097229.8112885</v>
      </c>
      <c r="E22" s="32">
        <v>1039325.20743628</v>
      </c>
      <c r="F22" s="32">
        <v>57904.6038522124</v>
      </c>
      <c r="G22" s="32">
        <v>1039325.20743628</v>
      </c>
      <c r="H22" s="32">
        <v>5.2773451155336402E-2</v>
      </c>
    </row>
    <row r="23" spans="1:8" ht="14.25" x14ac:dyDescent="0.2">
      <c r="A23" s="32">
        <v>22</v>
      </c>
      <c r="B23" s="33">
        <v>36</v>
      </c>
      <c r="C23" s="32">
        <v>178084.33199999999</v>
      </c>
      <c r="D23" s="32">
        <v>753531.58573716797</v>
      </c>
      <c r="E23" s="32">
        <v>627442.30328508304</v>
      </c>
      <c r="F23" s="32">
        <v>126089.282452085</v>
      </c>
      <c r="G23" s="32">
        <v>627442.30328508304</v>
      </c>
      <c r="H23" s="32">
        <v>0.16733111768464701</v>
      </c>
    </row>
    <row r="24" spans="1:8" ht="14.25" x14ac:dyDescent="0.2">
      <c r="A24" s="32">
        <v>23</v>
      </c>
      <c r="B24" s="33">
        <v>37</v>
      </c>
      <c r="C24" s="32">
        <v>107105.75</v>
      </c>
      <c r="D24" s="32">
        <v>1050027.6456615501</v>
      </c>
      <c r="E24" s="32">
        <v>929653.70520481898</v>
      </c>
      <c r="F24" s="32">
        <v>120373.940456728</v>
      </c>
      <c r="G24" s="32">
        <v>929653.70520481898</v>
      </c>
      <c r="H24" s="32">
        <v>0.11463882970518199</v>
      </c>
    </row>
    <row r="25" spans="1:8" ht="14.25" x14ac:dyDescent="0.2">
      <c r="A25" s="32">
        <v>24</v>
      </c>
      <c r="B25" s="33">
        <v>38</v>
      </c>
      <c r="C25" s="32">
        <v>311837.90000000002</v>
      </c>
      <c r="D25" s="32">
        <v>1447588.5763238899</v>
      </c>
      <c r="E25" s="32">
        <v>1463960.2416920401</v>
      </c>
      <c r="F25" s="32">
        <v>-16371.665368141599</v>
      </c>
      <c r="G25" s="32">
        <v>1463960.2416920401</v>
      </c>
      <c r="H25" s="32">
        <v>-1.13096121618457E-2</v>
      </c>
    </row>
    <row r="26" spans="1:8" ht="14.25" x14ac:dyDescent="0.2">
      <c r="A26" s="32">
        <v>25</v>
      </c>
      <c r="B26" s="33">
        <v>39</v>
      </c>
      <c r="C26" s="32">
        <v>115353.704</v>
      </c>
      <c r="D26" s="32">
        <v>147922.964886423</v>
      </c>
      <c r="E26" s="32">
        <v>107548.09365347899</v>
      </c>
      <c r="F26" s="32">
        <v>40374.8712329439</v>
      </c>
      <c r="G26" s="32">
        <v>107548.09365347899</v>
      </c>
      <c r="H26" s="32">
        <v>0.27294525406480402</v>
      </c>
    </row>
    <row r="27" spans="1:8" ht="14.25" x14ac:dyDescent="0.2">
      <c r="A27" s="32">
        <v>26</v>
      </c>
      <c r="B27" s="33">
        <v>42</v>
      </c>
      <c r="C27" s="32">
        <v>15147.556</v>
      </c>
      <c r="D27" s="32">
        <v>280118.0773</v>
      </c>
      <c r="E27" s="32">
        <v>249057.52960000001</v>
      </c>
      <c r="F27" s="32">
        <v>31060.547699999999</v>
      </c>
      <c r="G27" s="32">
        <v>249057.52960000001</v>
      </c>
      <c r="H27" s="32">
        <v>0.110883767300512</v>
      </c>
    </row>
    <row r="28" spans="1:8" ht="14.25" x14ac:dyDescent="0.2">
      <c r="A28" s="32">
        <v>27</v>
      </c>
      <c r="B28" s="33">
        <v>75</v>
      </c>
      <c r="C28" s="32">
        <v>375</v>
      </c>
      <c r="D28" s="32">
        <v>219981.196581197</v>
      </c>
      <c r="E28" s="32">
        <v>206565.80769230801</v>
      </c>
      <c r="F28" s="32">
        <v>13415.3888888889</v>
      </c>
      <c r="G28" s="32">
        <v>206565.80769230801</v>
      </c>
      <c r="H28" s="32">
        <v>6.0984252733333903E-2</v>
      </c>
    </row>
    <row r="29" spans="1:8" ht="14.25" x14ac:dyDescent="0.2">
      <c r="A29" s="32">
        <v>28</v>
      </c>
      <c r="B29" s="33">
        <v>76</v>
      </c>
      <c r="C29" s="32">
        <v>4115</v>
      </c>
      <c r="D29" s="32">
        <v>801625.56028461503</v>
      </c>
      <c r="E29" s="32">
        <v>764513.80683589703</v>
      </c>
      <c r="F29" s="32">
        <v>37111.7534487179</v>
      </c>
      <c r="G29" s="32">
        <v>764513.80683589703</v>
      </c>
      <c r="H29" s="32">
        <v>4.6295621406509897E-2</v>
      </c>
    </row>
    <row r="30" spans="1:8" ht="14.25" x14ac:dyDescent="0.2">
      <c r="A30" s="32">
        <v>29</v>
      </c>
      <c r="B30" s="33">
        <v>99</v>
      </c>
      <c r="C30" s="32">
        <v>21</v>
      </c>
      <c r="D30" s="32">
        <v>6304.1751758565897</v>
      </c>
      <c r="E30" s="32">
        <v>5475.6458664246302</v>
      </c>
      <c r="F30" s="32">
        <v>828.52930943196395</v>
      </c>
      <c r="G30" s="32">
        <v>5475.6458664246302</v>
      </c>
      <c r="H30" s="32">
        <v>0.13142548966675699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2015-01-31T07:12:46Z</dcterms:modified>
</cp:coreProperties>
</file>