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D\WORK\步步高\RMS-RA数据核对\RMS-RA部门销售数据核对\表格\"/>
    </mc:Choice>
  </mc:AlternateContent>
  <bookViews>
    <workbookView xWindow="0" yWindow="105" windowWidth="10095" windowHeight="5280"/>
  </bookViews>
  <sheets>
    <sheet name="RMS-RA数据核对" sheetId="2" r:id="rId1"/>
    <sheet name="RA" sheetId="3" r:id="rId2"/>
    <sheet name="RMS" sheetId="4" r:id="rId3"/>
  </sheets>
  <calcPr calcId="152511"/>
</workbook>
</file>

<file path=xl/calcChain.xml><?xml version="1.0" encoding="utf-8"?>
<calcChain xmlns="http://schemas.openxmlformats.org/spreadsheetml/2006/main">
  <c r="J8" i="2" l="1"/>
  <c r="F36" i="2" l="1"/>
  <c r="F37" i="2"/>
  <c r="F32" i="2"/>
  <c r="F33" i="2"/>
  <c r="E36" i="2"/>
  <c r="K36" i="2" s="1"/>
  <c r="E37" i="2"/>
  <c r="E33" i="2"/>
  <c r="E32" i="2"/>
  <c r="F38" i="2"/>
  <c r="E13" i="2"/>
  <c r="F35" i="2"/>
  <c r="F3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4" i="2"/>
  <c r="E38" i="2"/>
  <c r="E35" i="2"/>
  <c r="E34" i="2"/>
  <c r="E6" i="2"/>
  <c r="E7" i="2"/>
  <c r="E8" i="2"/>
  <c r="E9" i="2"/>
  <c r="E10" i="2"/>
  <c r="E11" i="2"/>
  <c r="E12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K31" i="2" s="1"/>
  <c r="E5" i="2"/>
  <c r="E4" i="2"/>
  <c r="I30" i="2"/>
  <c r="I34" i="2"/>
  <c r="I35" i="2"/>
  <c r="I38" i="2"/>
  <c r="J4" i="2"/>
  <c r="J5" i="2"/>
  <c r="J6" i="2"/>
  <c r="J7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4" i="2"/>
  <c r="J35" i="2"/>
  <c r="J38" i="2"/>
  <c r="E3" i="2"/>
  <c r="F3" i="2"/>
  <c r="I4" i="2"/>
  <c r="I5" i="2"/>
  <c r="I6" i="2"/>
  <c r="K6" i="2" s="1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A4" i="2"/>
  <c r="H30" i="2"/>
  <c r="H31" i="2"/>
  <c r="H32" i="2"/>
  <c r="H33" i="2"/>
  <c r="H34" i="2"/>
  <c r="H35" i="2"/>
  <c r="H36" i="2"/>
  <c r="H37" i="2"/>
  <c r="H38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" i="2"/>
  <c r="G34" i="2" l="1"/>
  <c r="L34" i="2" s="1"/>
  <c r="G35" i="2"/>
  <c r="L35" i="2" s="1"/>
  <c r="G30" i="2"/>
  <c r="L30" i="2" s="1"/>
  <c r="G38" i="2"/>
  <c r="L38" i="2" s="1"/>
  <c r="G36" i="2"/>
  <c r="L36" i="2" s="1"/>
  <c r="G32" i="2"/>
  <c r="L32" i="2" s="1"/>
  <c r="G37" i="2"/>
  <c r="L37" i="2" s="1"/>
  <c r="G33" i="2"/>
  <c r="L33" i="2" s="1"/>
  <c r="K37" i="2"/>
  <c r="K33" i="2"/>
  <c r="G29" i="2"/>
  <c r="L29" i="2" s="1"/>
  <c r="G31" i="2"/>
  <c r="L31" i="2" s="1"/>
  <c r="K32" i="2"/>
  <c r="I3" i="2"/>
  <c r="K3" i="2" s="1"/>
  <c r="K5" i="2"/>
  <c r="K7" i="2"/>
  <c r="K38" i="2"/>
  <c r="G19" i="2"/>
  <c r="L19" i="2" s="1"/>
  <c r="G11" i="2"/>
  <c r="L11" i="2" s="1"/>
  <c r="G7" i="2"/>
  <c r="L7" i="2" s="1"/>
  <c r="G5" i="2"/>
  <c r="L5" i="2" s="1"/>
  <c r="K35" i="2"/>
  <c r="K28" i="2"/>
  <c r="K26" i="2"/>
  <c r="K24" i="2"/>
  <c r="K22" i="2"/>
  <c r="K20" i="2"/>
  <c r="K18" i="2"/>
  <c r="K16" i="2"/>
  <c r="K14" i="2"/>
  <c r="K12" i="2"/>
  <c r="K10" i="2"/>
  <c r="K8" i="2"/>
  <c r="K4" i="2"/>
  <c r="K23" i="2"/>
  <c r="K21" i="2"/>
  <c r="G27" i="2"/>
  <c r="L27" i="2" s="1"/>
  <c r="G23" i="2"/>
  <c r="L23" i="2" s="1"/>
  <c r="G21" i="2"/>
  <c r="L21" i="2" s="1"/>
  <c r="G18" i="2"/>
  <c r="L18" i="2" s="1"/>
  <c r="K29" i="2"/>
  <c r="K15" i="2"/>
  <c r="K13" i="2"/>
  <c r="G26" i="2"/>
  <c r="L26" i="2" s="1"/>
  <c r="G15" i="2"/>
  <c r="L15" i="2" s="1"/>
  <c r="G13" i="2"/>
  <c r="L13" i="2" s="1"/>
  <c r="G10" i="2"/>
  <c r="L10" i="2" s="1"/>
  <c r="G4" i="2"/>
  <c r="L4" i="2" s="1"/>
  <c r="K34" i="2"/>
  <c r="K30" i="2"/>
  <c r="K27" i="2"/>
  <c r="K25" i="2"/>
  <c r="K19" i="2"/>
  <c r="K17" i="2"/>
  <c r="K11" i="2"/>
  <c r="K9" i="2"/>
  <c r="G25" i="2"/>
  <c r="L25" i="2" s="1"/>
  <c r="G22" i="2"/>
  <c r="L22" i="2" s="1"/>
  <c r="G17" i="2"/>
  <c r="L17" i="2" s="1"/>
  <c r="G14" i="2"/>
  <c r="L14" i="2" s="1"/>
  <c r="G9" i="2"/>
  <c r="L9" i="2" s="1"/>
  <c r="G6" i="2"/>
  <c r="L6" i="2" s="1"/>
  <c r="G28" i="2"/>
  <c r="L28" i="2" s="1"/>
  <c r="G24" i="2"/>
  <c r="L24" i="2" s="1"/>
  <c r="G20" i="2"/>
  <c r="L20" i="2" s="1"/>
  <c r="G16" i="2"/>
  <c r="L16" i="2" s="1"/>
  <c r="G12" i="2"/>
  <c r="L12" i="2" s="1"/>
  <c r="G8" i="2"/>
  <c r="L8" i="2" s="1"/>
  <c r="J3" i="2"/>
  <c r="G3" i="2"/>
  <c r="L3" i="2" l="1"/>
</calcChain>
</file>

<file path=xl/sharedStrings.xml><?xml version="1.0" encoding="utf-8"?>
<sst xmlns="http://schemas.openxmlformats.org/spreadsheetml/2006/main" count="112" uniqueCount="70">
  <si>
    <t>日销售总额</t>
  </si>
  <si>
    <t>当日扫描毛利额</t>
  </si>
  <si>
    <t>当日毛利率</t>
  </si>
  <si>
    <t>天</t>
  </si>
  <si>
    <t>部门</t>
  </si>
  <si>
    <t>合计</t>
  </si>
  <si>
    <t>12-家庭用品</t>
  </si>
  <si>
    <t>13-学习、文化用品</t>
  </si>
  <si>
    <t>14-休闲用品</t>
  </si>
  <si>
    <t>15-DIY课</t>
  </si>
  <si>
    <t>16-床上用品</t>
  </si>
  <si>
    <t>17-纺织</t>
  </si>
  <si>
    <t>18-服饰</t>
  </si>
  <si>
    <t>19-鞋类</t>
  </si>
  <si>
    <t>21-饮料</t>
  </si>
  <si>
    <t>22-烟酒</t>
  </si>
  <si>
    <t>23-休闲食品</t>
  </si>
  <si>
    <t>24-冲调饮品</t>
  </si>
  <si>
    <t>25-粮油</t>
  </si>
  <si>
    <t>26-南北罐头</t>
  </si>
  <si>
    <t>27-冷冻冷藏</t>
  </si>
  <si>
    <t>29-日化</t>
  </si>
  <si>
    <t>31-熟食</t>
  </si>
  <si>
    <t>32-水产</t>
  </si>
  <si>
    <t>33-干杂</t>
  </si>
  <si>
    <t>34-面包</t>
  </si>
  <si>
    <t>35-鲜肉</t>
  </si>
  <si>
    <t>36-蔬菜</t>
  </si>
  <si>
    <t>37-水果</t>
  </si>
  <si>
    <t>38-米蛋</t>
  </si>
  <si>
    <t>39-面点</t>
  </si>
  <si>
    <t>40-原材料</t>
  </si>
  <si>
    <t>42-冻品</t>
  </si>
  <si>
    <t>75-手机数码部</t>
  </si>
  <si>
    <t>76-小家电</t>
  </si>
  <si>
    <t>99-专柜</t>
  </si>
  <si>
    <t>71-黑电</t>
  </si>
  <si>
    <t>72-空调</t>
  </si>
  <si>
    <t>73-冰箱</t>
  </si>
  <si>
    <t>77-洗衣机</t>
  </si>
  <si>
    <t>78-厨卫</t>
  </si>
  <si>
    <t>AMT</t>
    <phoneticPr fontId="23" type="noConversion"/>
  </si>
  <si>
    <t>COST</t>
    <phoneticPr fontId="23" type="noConversion"/>
  </si>
  <si>
    <t>成本</t>
    <phoneticPr fontId="23" type="noConversion"/>
  </si>
  <si>
    <t>销售金额差异</t>
    <phoneticPr fontId="23" type="noConversion"/>
  </si>
  <si>
    <t>销售成本差异</t>
    <phoneticPr fontId="23" type="noConversion"/>
  </si>
  <si>
    <t>销售日报表</t>
  </si>
  <si>
    <t>以门店、商品为视角，综合分析销售金额、销售毛利及客流量增长率的变化情况</t>
  </si>
  <si>
    <t>同期日销售总额</t>
  </si>
  <si>
    <t>日销售增长</t>
  </si>
  <si>
    <t>同期扫描毛利额</t>
  </si>
  <si>
    <t>同期日毛利率</t>
  </si>
  <si>
    <t>扫描毛利率增长</t>
  </si>
  <si>
    <t>月初至今销售总额</t>
  </si>
  <si>
    <t>年初至今销售总额</t>
  </si>
  <si>
    <t>客流量增长率</t>
  </si>
  <si>
    <t>当日客单价</t>
  </si>
  <si>
    <t>昨日客单价</t>
  </si>
  <si>
    <t>客单价增长率</t>
  </si>
  <si>
    <t>销售预算金额</t>
  </si>
  <si>
    <t>销售预算完成率</t>
  </si>
  <si>
    <t>客流量</t>
  </si>
  <si>
    <t>昨天客流量</t>
  </si>
  <si>
    <t xml:space="preserve">   </t>
  </si>
  <si>
    <t>DEPT</t>
  </si>
  <si>
    <t>QTY</t>
  </si>
  <si>
    <t>AMT</t>
  </si>
  <si>
    <t>COST</t>
  </si>
  <si>
    <t>PROFIT</t>
  </si>
  <si>
    <t>PROFIT_RATE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</si>
</sst>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 * #,##0_ ;_ * \-#,##0_ ;_ * &quot;-&quot;_ ;_ @_ "/>
    <numFmt numFmtId="43" formatCode="_ * #,##0.00_ ;_ * \-#,##0.00_ ;_ * &quot;-&quot;??_ ;_ @_ "/>
    <numFmt numFmtId="176" formatCode="#,##0.00&quot;%&quot;"/>
    <numFmt numFmtId="177" formatCode="0.00_ "/>
    <numFmt numFmtId="178" formatCode="_(&quot;$&quot;* #,##0.00_);_(&quot;$&quot;* \(#,##0.00\);_(&quot;$&quot;* &quot;-&quot;??_);_(@_)"/>
    <numFmt numFmtId="179" formatCode="_(&quot;$&quot;* #,##0_);_(&quot;$&quot;* \(#,##0\);_(&quot;$&quot;* &quot;-&quot;_);_(@_)"/>
  </numFmts>
  <fonts count="56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8"/>
      <color rgb="FF000000"/>
      <name val="宋体"/>
      <family val="3"/>
      <charset val="134"/>
    </font>
    <font>
      <sz val="8"/>
      <color theme="1"/>
      <name val="宋体"/>
      <family val="3"/>
      <charset val="134"/>
    </font>
    <font>
      <b/>
      <sz val="10"/>
      <color rgb="FF333399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b/>
      <sz val="9"/>
      <color indexed="64"/>
      <name val="Segoe UI"/>
      <family val="2"/>
    </font>
    <font>
      <sz val="9"/>
      <color indexed="64"/>
      <name val="Segoe UI"/>
      <family val="2"/>
    </font>
    <font>
      <sz val="8"/>
      <color rgb="FF333399"/>
      <name val="Arial"/>
      <family val="2"/>
    </font>
    <font>
      <sz val="18"/>
      <color theme="3"/>
      <name val="宋体"/>
      <family val="2"/>
      <charset val="134"/>
      <scheme val="major"/>
    </font>
    <font>
      <sz val="10"/>
      <name val="Arial"/>
      <family val="2"/>
    </font>
    <font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b/>
      <sz val="9"/>
      <color indexed="8"/>
      <name val="Tahoma"/>
      <family val="2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9C0006"/>
      <name val="宋体"/>
      <family val="2"/>
      <scheme val="minor"/>
    </font>
    <font>
      <u/>
      <sz val="10"/>
      <color indexed="12"/>
      <name val="Arial"/>
      <family val="2"/>
    </font>
    <font>
      <sz val="11"/>
      <color rgb="FF006100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A7D00"/>
      <name val="宋体"/>
      <family val="2"/>
      <scheme val="minor"/>
    </font>
    <font>
      <sz val="11"/>
      <color rgb="FF9C6500"/>
      <name val="宋体"/>
      <family val="2"/>
      <scheme val="minor"/>
    </font>
    <font>
      <b/>
      <sz val="11"/>
      <color rgb="FF3F3F3F"/>
      <name val="宋体"/>
      <family val="2"/>
      <scheme val="minor"/>
    </font>
    <font>
      <sz val="11"/>
      <color rgb="FF3F3F76"/>
      <name val="宋体"/>
      <family val="2"/>
      <scheme val="minor"/>
    </font>
    <font>
      <u/>
      <sz val="10"/>
      <color indexed="36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3F2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2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/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/>
      <right/>
      <top style="medium">
        <color rgb="FF979991"/>
      </top>
      <bottom style="medium">
        <color rgb="FF979991"/>
      </bottom>
      <diagonal/>
    </border>
    <border>
      <left/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6666CC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10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0" fillId="0" borderId="0"/>
    <xf numFmtId="0" fontId="34" fillId="0" borderId="0" applyNumberFormat="0" applyFill="0" applyBorder="0" applyAlignment="0" applyProtection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5" fillId="0" borderId="0"/>
    <xf numFmtId="43" fontId="35" fillId="0" borderId="0" applyFont="0" applyFill="0" applyBorder="0" applyAlignment="0" applyProtection="0"/>
    <xf numFmtId="41" fontId="35" fillId="0" borderId="0" applyFont="0" applyFill="0" applyBorder="0" applyAlignment="0" applyProtection="0"/>
    <xf numFmtId="178" fontId="35" fillId="0" borderId="0" applyFont="0" applyFill="0" applyBorder="0" applyAlignment="0" applyProtection="0"/>
    <xf numFmtId="179" fontId="35" fillId="0" borderId="0" applyFon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1" applyNumberFormat="0" applyFill="0" applyAlignment="0" applyProtection="0"/>
    <xf numFmtId="0" fontId="41" fillId="0" borderId="2" applyNumberFormat="0" applyFill="0" applyAlignment="0" applyProtection="0"/>
    <xf numFmtId="0" fontId="42" fillId="0" borderId="3" applyNumberFormat="0" applyFill="0" applyAlignment="0" applyProtection="0"/>
    <xf numFmtId="0" fontId="42" fillId="0" borderId="0" applyNumberFormat="0" applyFill="0" applyBorder="0" applyAlignment="0" applyProtection="0"/>
    <xf numFmtId="0" fontId="45" fillId="2" borderId="0" applyNumberFormat="0" applyBorder="0" applyAlignment="0" applyProtection="0"/>
    <xf numFmtId="0" fontId="43" fillId="3" borderId="0" applyNumberFormat="0" applyBorder="0" applyAlignment="0" applyProtection="0"/>
    <xf numFmtId="0" fontId="52" fillId="4" borderId="0" applyNumberFormat="0" applyBorder="0" applyAlignment="0" applyProtection="0"/>
    <xf numFmtId="0" fontId="54" fillId="5" borderId="4" applyNumberFormat="0" applyAlignment="0" applyProtection="0"/>
    <xf numFmtId="0" fontId="53" fillId="6" borderId="5" applyNumberFormat="0" applyAlignment="0" applyProtection="0"/>
    <xf numFmtId="0" fontId="47" fillId="6" borderId="4" applyNumberFormat="0" applyAlignment="0" applyProtection="0"/>
    <xf numFmtId="0" fontId="51" fillId="0" borderId="6" applyNumberFormat="0" applyFill="0" applyAlignment="0" applyProtection="0"/>
    <xf numFmtId="0" fontId="48" fillId="7" borderId="7" applyNumberFormat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6" fillId="0" borderId="9" applyNumberFormat="0" applyFill="0" applyAlignment="0" applyProtection="0"/>
    <xf numFmtId="0" fontId="37" fillId="9" borderId="0" applyNumberFormat="0" applyBorder="0" applyAlignment="0" applyProtection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7" fillId="12" borderId="0" applyNumberFormat="0" applyBorder="0" applyAlignment="0" applyProtection="0"/>
    <xf numFmtId="0" fontId="37" fillId="13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7" fillId="16" borderId="0" applyNumberFormat="0" applyBorder="0" applyAlignment="0" applyProtection="0"/>
    <xf numFmtId="0" fontId="37" fillId="17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7" fillId="20" borderId="0" applyNumberFormat="0" applyBorder="0" applyAlignment="0" applyProtection="0"/>
    <xf numFmtId="0" fontId="37" fillId="21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7" fillId="24" borderId="0" applyNumberFormat="0" applyBorder="0" applyAlignment="0" applyProtection="0"/>
    <xf numFmtId="0" fontId="37" fillId="25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7" fillId="28" borderId="0" applyNumberFormat="0" applyBorder="0" applyAlignment="0" applyProtection="0"/>
    <xf numFmtId="0" fontId="37" fillId="29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7" fillId="32" borderId="0" applyNumberFormat="0" applyBorder="0" applyAlignment="0" applyProtection="0"/>
    <xf numFmtId="0" fontId="44" fillId="0" borderId="0" applyNumberFormat="0" applyFill="0" applyBorder="0" applyAlignment="0" applyProtection="0">
      <alignment vertical="top"/>
      <protection locked="0"/>
    </xf>
    <xf numFmtId="0" fontId="55" fillId="0" borderId="0" applyNumberFormat="0" applyFill="0" applyBorder="0" applyAlignment="0" applyProtection="0">
      <alignment vertical="top"/>
      <protection locked="0"/>
    </xf>
    <xf numFmtId="0" fontId="38" fillId="38" borderId="21">
      <alignment vertical="center"/>
    </xf>
  </cellStyleXfs>
  <cellXfs count="76">
    <xf numFmtId="0" fontId="0" fillId="0" borderId="0" xfId="0">
      <alignment vertical="center"/>
    </xf>
    <xf numFmtId="0" fontId="20" fillId="0" borderId="0" xfId="0" applyFont="1">
      <alignment vertical="center"/>
    </xf>
    <xf numFmtId="177" fontId="20" fillId="0" borderId="0" xfId="0" applyNumberFormat="1" applyFont="1">
      <alignment vertical="center"/>
    </xf>
    <xf numFmtId="0" fontId="0" fillId="0" borderId="0" xfId="0" applyAlignment="1"/>
    <xf numFmtId="0" fontId="20" fillId="0" borderId="0" xfId="0" applyNumberFormat="1" applyFont="1">
      <alignment vertical="center"/>
    </xf>
    <xf numFmtId="0" fontId="21" fillId="0" borderId="18" xfId="0" applyFont="1" applyBorder="1" applyAlignment="1">
      <alignment wrapText="1"/>
    </xf>
    <xf numFmtId="0" fontId="21" fillId="0" borderId="18" xfId="0" applyNumberFormat="1" applyFont="1" applyBorder="1" applyAlignment="1">
      <alignment wrapText="1"/>
    </xf>
    <xf numFmtId="0" fontId="20" fillId="0" borderId="18" xfId="0" applyFont="1" applyBorder="1" applyAlignment="1">
      <alignment wrapText="1"/>
    </xf>
    <xf numFmtId="0" fontId="20" fillId="0" borderId="18" xfId="0" applyFont="1" applyBorder="1" applyAlignment="1">
      <alignment horizontal="right" vertical="center" wrapText="1"/>
    </xf>
    <xf numFmtId="49" fontId="21" fillId="36" borderId="18" xfId="0" applyNumberFormat="1" applyFont="1" applyFill="1" applyBorder="1" applyAlignment="1">
      <alignment vertical="center" wrapText="1"/>
    </xf>
    <xf numFmtId="49" fontId="24" fillId="37" borderId="18" xfId="0" applyNumberFormat="1" applyFont="1" applyFill="1" applyBorder="1" applyAlignment="1">
      <alignment horizontal="center" vertical="center" wrapText="1"/>
    </xf>
    <xf numFmtId="0" fontId="21" fillId="33" borderId="18" xfId="0" applyFont="1" applyFill="1" applyBorder="1" applyAlignment="1">
      <alignment vertical="center" wrapText="1"/>
    </xf>
    <xf numFmtId="0" fontId="21" fillId="33" borderId="18" xfId="0" applyNumberFormat="1" applyFont="1" applyFill="1" applyBorder="1" applyAlignment="1">
      <alignment vertical="center" wrapText="1"/>
    </xf>
    <xf numFmtId="0" fontId="21" fillId="36" borderId="18" xfId="0" applyFont="1" applyFill="1" applyBorder="1" applyAlignment="1">
      <alignment vertical="center" wrapText="1"/>
    </xf>
    <xf numFmtId="0" fontId="21" fillId="37" borderId="18" xfId="0" applyFont="1" applyFill="1" applyBorder="1" applyAlignment="1">
      <alignment vertical="center" wrapText="1"/>
    </xf>
    <xf numFmtId="4" fontId="21" fillId="36" borderId="18" xfId="0" applyNumberFormat="1" applyFont="1" applyFill="1" applyBorder="1" applyAlignment="1">
      <alignment horizontal="right" vertical="top" wrapText="1"/>
    </xf>
    <xf numFmtId="4" fontId="21" fillId="37" borderId="18" xfId="0" applyNumberFormat="1" applyFont="1" applyFill="1" applyBorder="1" applyAlignment="1">
      <alignment horizontal="right" vertical="top" wrapText="1"/>
    </xf>
    <xf numFmtId="177" fontId="20" fillId="36" borderId="18" xfId="0" applyNumberFormat="1" applyFont="1" applyFill="1" applyBorder="1" applyAlignment="1">
      <alignment horizontal="center" vertical="center"/>
    </xf>
    <xf numFmtId="177" fontId="20" fillId="37" borderId="18" xfId="0" applyNumberFormat="1" applyFont="1" applyFill="1" applyBorder="1" applyAlignment="1">
      <alignment horizontal="center" vertical="center"/>
    </xf>
    <xf numFmtId="177" fontId="25" fillId="0" borderId="18" xfId="0" applyNumberFormat="1" applyFont="1" applyBorder="1">
      <alignment vertical="center"/>
    </xf>
    <xf numFmtId="177" fontId="20" fillId="36" borderId="18" xfId="0" applyNumberFormat="1" applyFont="1" applyFill="1" applyBorder="1">
      <alignment vertical="center"/>
    </xf>
    <xf numFmtId="177" fontId="20" fillId="37" borderId="18" xfId="0" applyNumberFormat="1" applyFont="1" applyFill="1" applyBorder="1">
      <alignment vertical="center"/>
    </xf>
    <xf numFmtId="177" fontId="20" fillId="0" borderId="18" xfId="0" applyNumberFormat="1" applyFont="1" applyBorder="1">
      <alignment vertical="center"/>
    </xf>
    <xf numFmtId="49" fontId="21" fillId="0" borderId="18" xfId="0" applyNumberFormat="1" applyFont="1" applyFill="1" applyBorder="1" applyAlignment="1">
      <alignment vertical="center" wrapText="1"/>
    </xf>
    <xf numFmtId="0" fontId="21" fillId="0" borderId="18" xfId="0" applyFont="1" applyFill="1" applyBorder="1" applyAlignment="1">
      <alignment vertical="center" wrapText="1"/>
    </xf>
    <xf numFmtId="4" fontId="21" fillId="0" borderId="18" xfId="0" applyNumberFormat="1" applyFont="1" applyFill="1" applyBorder="1" applyAlignment="1">
      <alignment horizontal="right" vertical="top" wrapText="1"/>
    </xf>
    <xf numFmtId="0" fontId="20" fillId="0" borderId="0" xfId="0" applyFont="1" applyFill="1">
      <alignment vertical="center"/>
    </xf>
    <xf numFmtId="176" fontId="21" fillId="0" borderId="18" xfId="0" applyNumberFormat="1" applyFont="1" applyFill="1" applyBorder="1" applyAlignment="1">
      <alignment horizontal="right" vertical="top" wrapText="1"/>
    </xf>
    <xf numFmtId="0" fontId="0" fillId="0" borderId="0" xfId="0" applyNumberFormat="1" applyAlignment="1"/>
    <xf numFmtId="1" fontId="0" fillId="0" borderId="0" xfId="0" applyNumberFormat="1" applyAlignment="1"/>
    <xf numFmtId="0" fontId="31" fillId="0" borderId="0" xfId="0" applyNumberFormat="1" applyFont="1" applyAlignment="1"/>
    <xf numFmtId="1" fontId="31" fillId="0" borderId="0" xfId="0" applyNumberFormat="1" applyFont="1" applyAlignment="1"/>
    <xf numFmtId="0" fontId="32" fillId="0" borderId="0" xfId="0" applyNumberFormat="1" applyFont="1" applyAlignment="1"/>
    <xf numFmtId="1" fontId="32" fillId="0" borderId="0" xfId="0" applyNumberFormat="1" applyFont="1" applyAlignment="1"/>
    <xf numFmtId="0" fontId="20" fillId="0" borderId="0" xfId="0" applyFont="1">
      <alignment vertical="center"/>
    </xf>
    <xf numFmtId="0" fontId="20" fillId="0" borderId="0" xfId="0" applyFont="1">
      <alignment vertical="center"/>
    </xf>
    <xf numFmtId="11" fontId="32" fillId="0" borderId="0" xfId="0" applyNumberFormat="1" applyFont="1" applyAlignment="1"/>
    <xf numFmtId="0" fontId="20" fillId="0" borderId="0" xfId="0" applyFont="1">
      <alignment vertical="center"/>
    </xf>
    <xf numFmtId="49" fontId="21" fillId="33" borderId="18" xfId="0" applyNumberFormat="1" applyFont="1" applyFill="1" applyBorder="1" applyAlignment="1">
      <alignment horizontal="left" vertical="top" wrapText="1"/>
    </xf>
    <xf numFmtId="0" fontId="21" fillId="33" borderId="18" xfId="0" applyFont="1" applyFill="1" applyBorder="1" applyAlignment="1">
      <alignment vertical="center" wrapText="1"/>
    </xf>
    <xf numFmtId="49" fontId="22" fillId="33" borderId="18" xfId="0" applyNumberFormat="1" applyFont="1" applyFill="1" applyBorder="1" applyAlignment="1">
      <alignment horizontal="left" vertical="top" wrapText="1"/>
    </xf>
    <xf numFmtId="14" fontId="21" fillId="33" borderId="18" xfId="0" applyNumberFormat="1" applyFont="1" applyFill="1" applyBorder="1" applyAlignment="1">
      <alignment vertical="center" wrapText="1"/>
    </xf>
    <xf numFmtId="0" fontId="20" fillId="0" borderId="0" xfId="0" applyFont="1" applyAlignment="1">
      <alignment wrapText="1"/>
    </xf>
    <xf numFmtId="0" fontId="20" fillId="0" borderId="19" xfId="0" applyFont="1" applyBorder="1" applyAlignment="1">
      <alignment wrapText="1"/>
    </xf>
    <xf numFmtId="0" fontId="20" fillId="0" borderId="0" xfId="0" applyFont="1" applyAlignment="1">
      <alignment horizontal="right" vertical="center" wrapText="1"/>
    </xf>
    <xf numFmtId="0" fontId="21" fillId="33" borderId="13" xfId="0" applyFont="1" applyFill="1" applyBorder="1" applyAlignment="1">
      <alignment vertical="center" wrapText="1"/>
    </xf>
    <xf numFmtId="0" fontId="21" fillId="33" borderId="15" xfId="0" applyFont="1" applyFill="1" applyBorder="1" applyAlignment="1">
      <alignment vertical="center" wrapText="1"/>
    </xf>
    <xf numFmtId="49" fontId="22" fillId="33" borderId="13" xfId="0" applyNumberFormat="1" applyFont="1" applyFill="1" applyBorder="1" applyAlignment="1">
      <alignment horizontal="left" vertical="top" wrapText="1"/>
    </xf>
    <xf numFmtId="49" fontId="22" fillId="33" borderId="14" xfId="0" applyNumberFormat="1" applyFont="1" applyFill="1" applyBorder="1" applyAlignment="1">
      <alignment horizontal="left" vertical="top" wrapText="1"/>
    </xf>
    <xf numFmtId="49" fontId="22" fillId="33" borderId="15" xfId="0" applyNumberFormat="1" applyFont="1" applyFill="1" applyBorder="1" applyAlignment="1">
      <alignment horizontal="left" vertical="top" wrapText="1"/>
    </xf>
    <xf numFmtId="14" fontId="21" fillId="33" borderId="12" xfId="0" applyNumberFormat="1" applyFont="1" applyFill="1" applyBorder="1" applyAlignment="1">
      <alignment vertical="center" wrapText="1"/>
    </xf>
    <xf numFmtId="14" fontId="21" fillId="33" borderId="16" xfId="0" applyNumberFormat="1" applyFont="1" applyFill="1" applyBorder="1" applyAlignment="1">
      <alignment vertical="center" wrapText="1"/>
    </xf>
    <xf numFmtId="14" fontId="21" fillId="33" borderId="17" xfId="0" applyNumberFormat="1" applyFont="1" applyFill="1" applyBorder="1" applyAlignment="1">
      <alignment vertical="center" wrapText="1"/>
    </xf>
    <xf numFmtId="49" fontId="21" fillId="33" borderId="13" xfId="0" applyNumberFormat="1" applyFont="1" applyFill="1" applyBorder="1" applyAlignment="1">
      <alignment horizontal="left" vertical="top" wrapText="1"/>
    </xf>
    <xf numFmtId="49" fontId="21" fillId="33" borderId="15" xfId="0" applyNumberFormat="1" applyFont="1" applyFill="1" applyBorder="1" applyAlignment="1">
      <alignment horizontal="left" vertical="top" wrapText="1"/>
    </xf>
    <xf numFmtId="0" fontId="0" fillId="0" borderId="0" xfId="0">
      <alignment vertical="center"/>
    </xf>
    <xf numFmtId="0" fontId="26" fillId="0" borderId="0" xfId="0" applyFont="1" applyAlignment="1">
      <alignment horizontal="left" wrapText="1"/>
    </xf>
    <xf numFmtId="0" fontId="33" fillId="0" borderId="19" xfId="0" applyFont="1" applyBorder="1" applyAlignment="1">
      <alignment horizontal="left" vertical="center" wrapText="1"/>
    </xf>
    <xf numFmtId="0" fontId="21" fillId="0" borderId="10" xfId="0" applyFont="1" applyBorder="1" applyAlignment="1">
      <alignment wrapText="1"/>
    </xf>
    <xf numFmtId="0" fontId="20" fillId="0" borderId="11" xfId="0" applyFont="1" applyBorder="1" applyAlignment="1">
      <alignment wrapText="1"/>
    </xf>
    <xf numFmtId="0" fontId="20" fillId="0" borderId="11" xfId="0" applyFont="1" applyBorder="1" applyAlignment="1">
      <alignment horizontal="right" vertical="center" wrapText="1"/>
    </xf>
    <xf numFmtId="49" fontId="21" fillId="33" borderId="10" xfId="0" applyNumberFormat="1" applyFont="1" applyFill="1" applyBorder="1" applyAlignment="1">
      <alignment vertical="center" wrapText="1"/>
    </xf>
    <xf numFmtId="49" fontId="21" fillId="33" borderId="12" xfId="0" applyNumberFormat="1" applyFont="1" applyFill="1" applyBorder="1" applyAlignment="1">
      <alignment vertical="center" wrapText="1"/>
    </xf>
    <xf numFmtId="0" fontId="21" fillId="33" borderId="10" xfId="0" applyFont="1" applyFill="1" applyBorder="1" applyAlignment="1">
      <alignment vertical="center" wrapText="1"/>
    </xf>
    <xf numFmtId="0" fontId="21" fillId="33" borderId="12" xfId="0" applyFont="1" applyFill="1" applyBorder="1" applyAlignment="1">
      <alignment vertical="center" wrapText="1"/>
    </xf>
    <xf numFmtId="4" fontId="22" fillId="34" borderId="10" xfId="0" applyNumberFormat="1" applyFont="1" applyFill="1" applyBorder="1" applyAlignment="1">
      <alignment horizontal="right" vertical="top" wrapText="1"/>
    </xf>
    <xf numFmtId="176" fontId="22" fillId="34" borderId="10" xfId="0" applyNumberFormat="1" applyFont="1" applyFill="1" applyBorder="1" applyAlignment="1">
      <alignment horizontal="right" vertical="top" wrapText="1"/>
    </xf>
    <xf numFmtId="176" fontId="22" fillId="34" borderId="12" xfId="0" applyNumberFormat="1" applyFont="1" applyFill="1" applyBorder="1" applyAlignment="1">
      <alignment horizontal="right" vertical="top" wrapText="1"/>
    </xf>
    <xf numFmtId="4" fontId="21" fillId="35" borderId="10" xfId="0" applyNumberFormat="1" applyFont="1" applyFill="1" applyBorder="1" applyAlignment="1">
      <alignment horizontal="right" vertical="top" wrapText="1"/>
    </xf>
    <xf numFmtId="176" fontId="21" fillId="35" borderId="10" xfId="0" applyNumberFormat="1" applyFont="1" applyFill="1" applyBorder="1" applyAlignment="1">
      <alignment horizontal="right" vertical="top" wrapText="1"/>
    </xf>
    <xf numFmtId="176" fontId="21" fillId="35" borderId="12" xfId="0" applyNumberFormat="1" applyFont="1" applyFill="1" applyBorder="1" applyAlignment="1">
      <alignment horizontal="right" vertical="top" wrapText="1"/>
    </xf>
    <xf numFmtId="0" fontId="21" fillId="35" borderId="10" xfId="0" applyFont="1" applyFill="1" applyBorder="1" applyAlignment="1">
      <alignment horizontal="right" vertical="top" wrapText="1"/>
    </xf>
    <xf numFmtId="0" fontId="21" fillId="35" borderId="12" xfId="0" applyFont="1" applyFill="1" applyBorder="1" applyAlignment="1">
      <alignment horizontal="right" vertical="top" wrapText="1"/>
    </xf>
    <xf numFmtId="4" fontId="21" fillId="35" borderId="13" xfId="0" applyNumberFormat="1" applyFont="1" applyFill="1" applyBorder="1" applyAlignment="1">
      <alignment horizontal="right" vertical="top" wrapText="1"/>
    </xf>
    <xf numFmtId="176" fontId="21" fillId="35" borderId="13" xfId="0" applyNumberFormat="1" applyFont="1" applyFill="1" applyBorder="1" applyAlignment="1">
      <alignment horizontal="right" vertical="top" wrapText="1"/>
    </xf>
    <xf numFmtId="176" fontId="21" fillId="35" borderId="20" xfId="0" applyNumberFormat="1" applyFont="1" applyFill="1" applyBorder="1" applyAlignment="1">
      <alignment horizontal="right" vertical="top" wrapText="1"/>
    </xf>
  </cellXfs>
  <cellStyles count="110">
    <cellStyle name="20% - 着色 1" xfId="19" builtinId="30" customBuiltin="1"/>
    <cellStyle name="20% - 着色 1 2" xfId="84"/>
    <cellStyle name="20% - 着色 2" xfId="23" builtinId="34" customBuiltin="1"/>
    <cellStyle name="20% - 着色 2 2" xfId="88"/>
    <cellStyle name="20% - 着色 3" xfId="27" builtinId="38" customBuiltin="1"/>
    <cellStyle name="20% - 着色 3 2" xfId="92"/>
    <cellStyle name="20% - 着色 4" xfId="31" builtinId="42" customBuiltin="1"/>
    <cellStyle name="20% - 着色 4 2" xfId="96"/>
    <cellStyle name="20% - 着色 5" xfId="35" builtinId="46" customBuiltin="1"/>
    <cellStyle name="20% - 着色 5 2" xfId="100"/>
    <cellStyle name="20% - 着色 6" xfId="39" builtinId="50" customBuiltin="1"/>
    <cellStyle name="20% - 着色 6 2" xfId="104"/>
    <cellStyle name="40% - 着色 1" xfId="20" builtinId="31" customBuiltin="1"/>
    <cellStyle name="40% - 着色 1 2" xfId="85"/>
    <cellStyle name="40% - 着色 2" xfId="24" builtinId="35" customBuiltin="1"/>
    <cellStyle name="40% - 着色 2 2" xfId="89"/>
    <cellStyle name="40% - 着色 3" xfId="28" builtinId="39" customBuiltin="1"/>
    <cellStyle name="40% - 着色 3 2" xfId="93"/>
    <cellStyle name="40% - 着色 4" xfId="32" builtinId="43" customBuiltin="1"/>
    <cellStyle name="40% - 着色 4 2" xfId="97"/>
    <cellStyle name="40% - 着色 5" xfId="36" builtinId="47" customBuiltin="1"/>
    <cellStyle name="40% - 着色 5 2" xfId="101"/>
    <cellStyle name="40% - 着色 6" xfId="40" builtinId="51" customBuiltin="1"/>
    <cellStyle name="40% - 着色 6 2" xfId="105"/>
    <cellStyle name="60% - 着色 1" xfId="21" builtinId="32" customBuiltin="1"/>
    <cellStyle name="60% - 着色 1 2" xfId="86"/>
    <cellStyle name="60% - 着色 2" xfId="25" builtinId="36" customBuiltin="1"/>
    <cellStyle name="60% - 着色 2 2" xfId="90"/>
    <cellStyle name="60% - 着色 3" xfId="29" builtinId="40" customBuiltin="1"/>
    <cellStyle name="60% - 着色 3 2" xfId="94"/>
    <cellStyle name="60% - 着色 4" xfId="33" builtinId="44" customBuiltin="1"/>
    <cellStyle name="60% - 着色 4 2" xfId="98"/>
    <cellStyle name="60% - 着色 5" xfId="37" builtinId="48" customBuiltin="1"/>
    <cellStyle name="60% - 着色 5 2" xfId="102"/>
    <cellStyle name="60% - 着色 6" xfId="41" builtinId="52" customBuiltin="1"/>
    <cellStyle name="60% - 着色 6 2" xfId="106"/>
    <cellStyle name="OBI_ColHeader" xfId="109"/>
    <cellStyle name="标题" xfId="1" builtinId="15" customBuiltin="1"/>
    <cellStyle name="标题 1" xfId="2" builtinId="16" customBuiltin="1"/>
    <cellStyle name="标题 1 2" xfId="68"/>
    <cellStyle name="标题 2" xfId="3" builtinId="17" customBuiltin="1"/>
    <cellStyle name="标题 2 2" xfId="69"/>
    <cellStyle name="标题 3" xfId="4" builtinId="18" customBuiltin="1"/>
    <cellStyle name="标题 3 2" xfId="70"/>
    <cellStyle name="标题 4" xfId="5" builtinId="19" customBuiltin="1"/>
    <cellStyle name="标题 4 2" xfId="71"/>
    <cellStyle name="标题 5" xfId="53"/>
    <cellStyle name="标题 6" xfId="67"/>
    <cellStyle name="差" xfId="7" builtinId="27" customBuiltin="1"/>
    <cellStyle name="差 2" xfId="73"/>
    <cellStyle name="常规" xfId="0" builtinId="0"/>
    <cellStyle name="常规 10" xfId="52"/>
    <cellStyle name="常规 10 2" xfId="61"/>
    <cellStyle name="常规 11" xfId="62"/>
    <cellStyle name="常规 2" xfId="44"/>
    <cellStyle name="常规 3" xfId="45"/>
    <cellStyle name="常规 3 2" xfId="54"/>
    <cellStyle name="常规 4" xfId="47"/>
    <cellStyle name="常规 4 2" xfId="56"/>
    <cellStyle name="常规 5" xfId="46"/>
    <cellStyle name="常规 5 2" xfId="55"/>
    <cellStyle name="常规 6" xfId="48"/>
    <cellStyle name="常规 6 2" xfId="57"/>
    <cellStyle name="常规 7" xfId="49"/>
    <cellStyle name="常规 7 2" xfId="58"/>
    <cellStyle name="常规 8" xfId="50"/>
    <cellStyle name="常规 8 2" xfId="59"/>
    <cellStyle name="常规 9" xfId="51"/>
    <cellStyle name="常规 9 2" xfId="60"/>
    <cellStyle name="超链接" xfId="42" builtinId="8" customBuiltin="1"/>
    <cellStyle name="超链接 2" xfId="107"/>
    <cellStyle name="好" xfId="6" builtinId="26" customBuiltin="1"/>
    <cellStyle name="好 2" xfId="72"/>
    <cellStyle name="汇总" xfId="17" builtinId="25" customBuiltin="1"/>
    <cellStyle name="汇总 2" xfId="82"/>
    <cellStyle name="货币 2" xfId="65"/>
    <cellStyle name="货币[0] 2" xfId="66"/>
    <cellStyle name="计算" xfId="11" builtinId="22" customBuiltin="1"/>
    <cellStyle name="计算 2" xfId="77"/>
    <cellStyle name="检查单元格" xfId="13" builtinId="23" customBuiltin="1"/>
    <cellStyle name="检查单元格 2" xfId="79"/>
    <cellStyle name="解释性文本" xfId="16" builtinId="53" customBuiltin="1"/>
    <cellStyle name="解释性文本 2" xfId="81"/>
    <cellStyle name="警告文本" xfId="14" builtinId="11" customBuiltin="1"/>
    <cellStyle name="警告文本 2" xfId="80"/>
    <cellStyle name="链接单元格" xfId="12" builtinId="24" customBuiltin="1"/>
    <cellStyle name="链接单元格 2" xfId="78"/>
    <cellStyle name="千位分隔 2" xfId="63"/>
    <cellStyle name="千位分隔[0] 2" xfId="64"/>
    <cellStyle name="适中" xfId="8" builtinId="28" customBuiltin="1"/>
    <cellStyle name="适中 2" xfId="74"/>
    <cellStyle name="输出" xfId="10" builtinId="21" customBuiltin="1"/>
    <cellStyle name="输出 2" xfId="76"/>
    <cellStyle name="输入" xfId="9" builtinId="20" customBuiltin="1"/>
    <cellStyle name="输入 2" xfId="75"/>
    <cellStyle name="已访问的超链接" xfId="43" builtinId="9" customBuiltin="1"/>
    <cellStyle name="已访问的超链接 2" xfId="108"/>
    <cellStyle name="着色 1" xfId="18" builtinId="29" customBuiltin="1"/>
    <cellStyle name="着色 1 2" xfId="83"/>
    <cellStyle name="着色 2" xfId="22" builtinId="33" customBuiltin="1"/>
    <cellStyle name="着色 2 2" xfId="87"/>
    <cellStyle name="着色 3" xfId="26" builtinId="37" customBuiltin="1"/>
    <cellStyle name="着色 3 2" xfId="91"/>
    <cellStyle name="着色 4" xfId="30" builtinId="41" customBuiltin="1"/>
    <cellStyle name="着色 4 2" xfId="95"/>
    <cellStyle name="着色 5" xfId="34" builtinId="45" customBuiltin="1"/>
    <cellStyle name="着色 5 2" xfId="99"/>
    <cellStyle name="着色 6" xfId="38" builtinId="49" customBuiltin="1"/>
    <cellStyle name="着色 6 2" xfId="103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cid:9ef219a32" TargetMode="External"/><Relationship Id="rId299" Type="http://schemas.openxmlformats.org/officeDocument/2006/relationships/hyperlink" Target="cid:fe112e742" TargetMode="External"/><Relationship Id="rId21" Type="http://schemas.openxmlformats.org/officeDocument/2006/relationships/hyperlink" Target="cid:97a5ff112" TargetMode="External"/><Relationship Id="rId63" Type="http://schemas.openxmlformats.org/officeDocument/2006/relationships/hyperlink" Target="cid:38d18ad2" TargetMode="External"/><Relationship Id="rId159" Type="http://schemas.openxmlformats.org/officeDocument/2006/relationships/hyperlink" Target="cid:241931c2" TargetMode="External"/><Relationship Id="rId324" Type="http://schemas.openxmlformats.org/officeDocument/2006/relationships/image" Target="cid:756b0d1e13" TargetMode="External"/><Relationship Id="rId366" Type="http://schemas.openxmlformats.org/officeDocument/2006/relationships/image" Target="cid:238fd07013" TargetMode="External"/><Relationship Id="rId170" Type="http://schemas.openxmlformats.org/officeDocument/2006/relationships/image" Target="cid:1600d1f413" TargetMode="External"/><Relationship Id="rId226" Type="http://schemas.openxmlformats.org/officeDocument/2006/relationships/image" Target="cid:fd1fb7e513" TargetMode="External"/><Relationship Id="rId433" Type="http://schemas.openxmlformats.org/officeDocument/2006/relationships/hyperlink" Target="cid:c4a27c992" TargetMode="External"/><Relationship Id="rId268" Type="http://schemas.openxmlformats.org/officeDocument/2006/relationships/image" Target="cid:96e6abaa13" TargetMode="External"/><Relationship Id="rId32" Type="http://schemas.openxmlformats.org/officeDocument/2006/relationships/image" Target="cid:a711f73213" TargetMode="External"/><Relationship Id="rId74" Type="http://schemas.openxmlformats.org/officeDocument/2006/relationships/image" Target="cid:1338c59c13" TargetMode="External"/><Relationship Id="rId128" Type="http://schemas.openxmlformats.org/officeDocument/2006/relationships/image" Target="cid:b8b36ae913" TargetMode="External"/><Relationship Id="rId335" Type="http://schemas.openxmlformats.org/officeDocument/2006/relationships/hyperlink" Target="cid:9876b3b82" TargetMode="External"/><Relationship Id="rId377" Type="http://schemas.openxmlformats.org/officeDocument/2006/relationships/hyperlink" Target="cid:51e44a822" TargetMode="External"/><Relationship Id="rId5" Type="http://schemas.openxmlformats.org/officeDocument/2006/relationships/hyperlink" Target="cid:738f7e472" TargetMode="External"/><Relationship Id="rId181" Type="http://schemas.openxmlformats.org/officeDocument/2006/relationships/hyperlink" Target="cid:482d44f62" TargetMode="External"/><Relationship Id="rId237" Type="http://schemas.openxmlformats.org/officeDocument/2006/relationships/hyperlink" Target="cid:207b4f192" TargetMode="External"/><Relationship Id="rId402" Type="http://schemas.openxmlformats.org/officeDocument/2006/relationships/image" Target="cid:3ec6719313" TargetMode="External"/><Relationship Id="rId279" Type="http://schemas.openxmlformats.org/officeDocument/2006/relationships/hyperlink" Target="cid:c02295e22" TargetMode="External"/><Relationship Id="rId444" Type="http://schemas.openxmlformats.org/officeDocument/2006/relationships/image" Target="cid:de6f2c0e13" TargetMode="External"/><Relationship Id="rId43" Type="http://schemas.openxmlformats.org/officeDocument/2006/relationships/hyperlink" Target="cid:c5fc19282" TargetMode="External"/><Relationship Id="rId139" Type="http://schemas.openxmlformats.org/officeDocument/2006/relationships/hyperlink" Target="cid:dc24c3602" TargetMode="External"/><Relationship Id="rId290" Type="http://schemas.openxmlformats.org/officeDocument/2006/relationships/image" Target="cid:da5389d113" TargetMode="External"/><Relationship Id="rId304" Type="http://schemas.openxmlformats.org/officeDocument/2006/relationships/image" Target="cid:858465413" TargetMode="External"/><Relationship Id="rId346" Type="http://schemas.openxmlformats.org/officeDocument/2006/relationships/image" Target="cid:bc84eb1013" TargetMode="External"/><Relationship Id="rId388" Type="http://schemas.openxmlformats.org/officeDocument/2006/relationships/image" Target="cid:dceb387013" TargetMode="External"/><Relationship Id="rId85" Type="http://schemas.openxmlformats.org/officeDocument/2006/relationships/hyperlink" Target="cid:321b9f952" TargetMode="External"/><Relationship Id="rId150" Type="http://schemas.openxmlformats.org/officeDocument/2006/relationships/image" Target="cid:ea1527d513" TargetMode="External"/><Relationship Id="rId192" Type="http://schemas.openxmlformats.org/officeDocument/2006/relationships/image" Target="cid:671668c913" TargetMode="External"/><Relationship Id="rId206" Type="http://schemas.openxmlformats.org/officeDocument/2006/relationships/image" Target="cid:b45939ec13" TargetMode="External"/><Relationship Id="rId413" Type="http://schemas.openxmlformats.org/officeDocument/2006/relationships/hyperlink" Target="cid:67f5ea8e2" TargetMode="External"/><Relationship Id="rId248" Type="http://schemas.openxmlformats.org/officeDocument/2006/relationships/image" Target="cid:49a8285213" TargetMode="External"/><Relationship Id="rId455" Type="http://schemas.openxmlformats.org/officeDocument/2006/relationships/hyperlink" Target="cid:22e6a2e82" TargetMode="External"/><Relationship Id="rId12" Type="http://schemas.openxmlformats.org/officeDocument/2006/relationships/image" Target="cid:78be76ce13" TargetMode="External"/><Relationship Id="rId108" Type="http://schemas.openxmlformats.org/officeDocument/2006/relationships/image" Target="cid:8476340b13" TargetMode="External"/><Relationship Id="rId315" Type="http://schemas.openxmlformats.org/officeDocument/2006/relationships/hyperlink" Target="cid:558610092" TargetMode="External"/><Relationship Id="rId357" Type="http://schemas.openxmlformats.org/officeDocument/2006/relationships/hyperlink" Target="cid:db6b85142" TargetMode="External"/><Relationship Id="rId54" Type="http://schemas.openxmlformats.org/officeDocument/2006/relationships/image" Target="cid:e1e57b1713" TargetMode="External"/><Relationship Id="rId96" Type="http://schemas.openxmlformats.org/officeDocument/2006/relationships/image" Target="cid:56290cef13" TargetMode="External"/><Relationship Id="rId161" Type="http://schemas.openxmlformats.org/officeDocument/2006/relationships/hyperlink" Target="cid:55eaf9a2" TargetMode="External"/><Relationship Id="rId217" Type="http://schemas.openxmlformats.org/officeDocument/2006/relationships/hyperlink" Target="cid:dd85b6102" TargetMode="External"/><Relationship Id="rId399" Type="http://schemas.openxmlformats.org/officeDocument/2006/relationships/hyperlink" Target="cid:25d8489d2" TargetMode="External"/><Relationship Id="rId259" Type="http://schemas.openxmlformats.org/officeDocument/2006/relationships/hyperlink" Target="cid:72dad9032" TargetMode="External"/><Relationship Id="rId424" Type="http://schemas.openxmlformats.org/officeDocument/2006/relationships/image" Target="cid:91324cd513" TargetMode="External"/><Relationship Id="rId23" Type="http://schemas.openxmlformats.org/officeDocument/2006/relationships/hyperlink" Target="cid:97a883d72" TargetMode="External"/><Relationship Id="rId119" Type="http://schemas.openxmlformats.org/officeDocument/2006/relationships/hyperlink" Target="cid:a36860ed2" TargetMode="External"/><Relationship Id="rId270" Type="http://schemas.openxmlformats.org/officeDocument/2006/relationships/image" Target="cid:b0aaf7de13" TargetMode="External"/><Relationship Id="rId326" Type="http://schemas.openxmlformats.org/officeDocument/2006/relationships/image" Target="cid:798fde1113" TargetMode="External"/><Relationship Id="rId65" Type="http://schemas.openxmlformats.org/officeDocument/2006/relationships/hyperlink" Target="cid:38f9f0f2" TargetMode="External"/><Relationship Id="rId130" Type="http://schemas.openxmlformats.org/officeDocument/2006/relationships/image" Target="cid:bd29a19c13" TargetMode="External"/><Relationship Id="rId368" Type="http://schemas.openxmlformats.org/officeDocument/2006/relationships/image" Target="cid:29a565a913" TargetMode="External"/><Relationship Id="rId172" Type="http://schemas.openxmlformats.org/officeDocument/2006/relationships/image" Target="cid:16470bac13" TargetMode="External"/><Relationship Id="rId228" Type="http://schemas.openxmlformats.org/officeDocument/2006/relationships/image" Target="cid:fd20b79113" TargetMode="External"/><Relationship Id="rId435" Type="http://schemas.openxmlformats.org/officeDocument/2006/relationships/hyperlink" Target="cid:c9d21d832" TargetMode="External"/><Relationship Id="rId281" Type="http://schemas.openxmlformats.org/officeDocument/2006/relationships/hyperlink" Target="cid:c547f7a92" TargetMode="External"/><Relationship Id="rId337" Type="http://schemas.openxmlformats.org/officeDocument/2006/relationships/hyperlink" Target="cid:9d975cad2" TargetMode="External"/><Relationship Id="rId34" Type="http://schemas.openxmlformats.org/officeDocument/2006/relationships/image" Target="cid:ac87b7df13" TargetMode="External"/><Relationship Id="rId76" Type="http://schemas.openxmlformats.org/officeDocument/2006/relationships/image" Target="cid:185a1bab13" TargetMode="External"/><Relationship Id="rId141" Type="http://schemas.openxmlformats.org/officeDocument/2006/relationships/hyperlink" Target="cid:e12978772" TargetMode="External"/><Relationship Id="rId379" Type="http://schemas.openxmlformats.org/officeDocument/2006/relationships/hyperlink" Target="cid:b3b6d2552" TargetMode="External"/><Relationship Id="rId7" Type="http://schemas.openxmlformats.org/officeDocument/2006/relationships/hyperlink" Target="cid:7393130e2" TargetMode="External"/><Relationship Id="rId183" Type="http://schemas.openxmlformats.org/officeDocument/2006/relationships/hyperlink" Target="cid:4d58e2842" TargetMode="External"/><Relationship Id="rId239" Type="http://schemas.openxmlformats.org/officeDocument/2006/relationships/hyperlink" Target="cid:25a2b86c2" TargetMode="External"/><Relationship Id="rId390" Type="http://schemas.openxmlformats.org/officeDocument/2006/relationships/image" Target="cid:fbcceb1413" TargetMode="External"/><Relationship Id="rId404" Type="http://schemas.openxmlformats.org/officeDocument/2006/relationships/image" Target="cid:43f40bee13" TargetMode="External"/><Relationship Id="rId446" Type="http://schemas.openxmlformats.org/officeDocument/2006/relationships/image" Target="cid:edd0fa3b13" TargetMode="External"/><Relationship Id="rId250" Type="http://schemas.openxmlformats.org/officeDocument/2006/relationships/image" Target="cid:4fda174d13" TargetMode="External"/><Relationship Id="rId292" Type="http://schemas.openxmlformats.org/officeDocument/2006/relationships/image" Target="cid:df11ed3b13" TargetMode="External"/><Relationship Id="rId306" Type="http://schemas.openxmlformats.org/officeDocument/2006/relationships/image" Target="cid:da5777c13" TargetMode="External"/><Relationship Id="rId45" Type="http://schemas.openxmlformats.org/officeDocument/2006/relationships/hyperlink" Target="cid:cb1fd4bc2" TargetMode="External"/><Relationship Id="rId87" Type="http://schemas.openxmlformats.org/officeDocument/2006/relationships/hyperlink" Target="cid:3c6ac1ec2" TargetMode="External"/><Relationship Id="rId110" Type="http://schemas.openxmlformats.org/officeDocument/2006/relationships/image" Target="cid:93cbd5bb13" TargetMode="External"/><Relationship Id="rId348" Type="http://schemas.openxmlformats.org/officeDocument/2006/relationships/image" Target="cid:c1af07a713" TargetMode="External"/><Relationship Id="rId152" Type="http://schemas.openxmlformats.org/officeDocument/2006/relationships/image" Target="cid:ecaa3d3d13" TargetMode="External"/><Relationship Id="rId194" Type="http://schemas.openxmlformats.org/officeDocument/2006/relationships/image" Target="cid:6c3b181013" TargetMode="External"/><Relationship Id="rId208" Type="http://schemas.openxmlformats.org/officeDocument/2006/relationships/image" Target="cid:b979451613" TargetMode="External"/><Relationship Id="rId415" Type="http://schemas.openxmlformats.org/officeDocument/2006/relationships/hyperlink" Target="cid:723deda52" TargetMode="External"/><Relationship Id="rId457" Type="http://schemas.openxmlformats.org/officeDocument/2006/relationships/hyperlink" Target="cid:9ab5e2f82" TargetMode="External"/><Relationship Id="rId261" Type="http://schemas.openxmlformats.org/officeDocument/2006/relationships/hyperlink" Target="cid:7804080e2" TargetMode="External"/><Relationship Id="rId14" Type="http://schemas.openxmlformats.org/officeDocument/2006/relationships/image" Target="cid:78c0f48013" TargetMode="External"/><Relationship Id="rId56" Type="http://schemas.openxmlformats.org/officeDocument/2006/relationships/image" Target="cid:e76dc9a413" TargetMode="External"/><Relationship Id="rId317" Type="http://schemas.openxmlformats.org/officeDocument/2006/relationships/hyperlink" Target="cid:5588ec4e2" TargetMode="External"/><Relationship Id="rId359" Type="http://schemas.openxmlformats.org/officeDocument/2006/relationships/hyperlink" Target="cid:9d9111c2" TargetMode="External"/><Relationship Id="rId98" Type="http://schemas.openxmlformats.org/officeDocument/2006/relationships/image" Target="cid:5b3e82c213" TargetMode="External"/><Relationship Id="rId121" Type="http://schemas.openxmlformats.org/officeDocument/2006/relationships/hyperlink" Target="cid:a88b2f882" TargetMode="External"/><Relationship Id="rId163" Type="http://schemas.openxmlformats.org/officeDocument/2006/relationships/hyperlink" Target="cid:a6fd2d02" TargetMode="External"/><Relationship Id="rId219" Type="http://schemas.openxmlformats.org/officeDocument/2006/relationships/hyperlink" Target="cid:e2b490a42" TargetMode="External"/><Relationship Id="rId370" Type="http://schemas.openxmlformats.org/officeDocument/2006/relationships/image" Target="cid:2dd5453413" TargetMode="External"/><Relationship Id="rId426" Type="http://schemas.openxmlformats.org/officeDocument/2006/relationships/image" Target="cid:964fe90e13" TargetMode="External"/><Relationship Id="rId230" Type="http://schemas.openxmlformats.org/officeDocument/2006/relationships/image" Target="cid:196d9a913" TargetMode="External"/><Relationship Id="rId25" Type="http://schemas.openxmlformats.org/officeDocument/2006/relationships/hyperlink" Target="cid:97aae1182" TargetMode="External"/><Relationship Id="rId67" Type="http://schemas.openxmlformats.org/officeDocument/2006/relationships/hyperlink" Target="cid:39227402" TargetMode="External"/><Relationship Id="rId272" Type="http://schemas.openxmlformats.org/officeDocument/2006/relationships/image" Target="cid:bb0725a813" TargetMode="External"/><Relationship Id="rId328" Type="http://schemas.openxmlformats.org/officeDocument/2006/relationships/image" Target="cid:88fc8e9d13" TargetMode="External"/><Relationship Id="rId132" Type="http://schemas.openxmlformats.org/officeDocument/2006/relationships/image" Target="cid:c246516c13" TargetMode="External"/><Relationship Id="rId174" Type="http://schemas.openxmlformats.org/officeDocument/2006/relationships/image" Target="cid:2421fe4c13" TargetMode="External"/><Relationship Id="rId381" Type="http://schemas.openxmlformats.org/officeDocument/2006/relationships/hyperlink" Target="cid:b9568b732" TargetMode="External"/><Relationship Id="rId241" Type="http://schemas.openxmlformats.org/officeDocument/2006/relationships/hyperlink" Target="cid:2accc0ce2" TargetMode="External"/><Relationship Id="rId437" Type="http://schemas.openxmlformats.org/officeDocument/2006/relationships/hyperlink" Target="cid:cef11c8d2" TargetMode="External"/><Relationship Id="rId36" Type="http://schemas.openxmlformats.org/officeDocument/2006/relationships/image" Target="cid:bbb2dea413" TargetMode="External"/><Relationship Id="rId283" Type="http://schemas.openxmlformats.org/officeDocument/2006/relationships/hyperlink" Target="cid:d51f220c2" TargetMode="External"/><Relationship Id="rId339" Type="http://schemas.openxmlformats.org/officeDocument/2006/relationships/hyperlink" Target="cid:ad0a8bb92" TargetMode="External"/><Relationship Id="rId78" Type="http://schemas.openxmlformats.org/officeDocument/2006/relationships/image" Target="cid:27d3d8c413" TargetMode="External"/><Relationship Id="rId101" Type="http://schemas.openxmlformats.org/officeDocument/2006/relationships/hyperlink" Target="cid:750aa1bc2" TargetMode="External"/><Relationship Id="rId143" Type="http://schemas.openxmlformats.org/officeDocument/2006/relationships/hyperlink" Target="cid:e2636a2d2" TargetMode="External"/><Relationship Id="rId185" Type="http://schemas.openxmlformats.org/officeDocument/2006/relationships/hyperlink" Target="cid:531d4de22" TargetMode="External"/><Relationship Id="rId350" Type="http://schemas.openxmlformats.org/officeDocument/2006/relationships/image" Target="cid:c6d730e813" TargetMode="External"/><Relationship Id="rId406" Type="http://schemas.openxmlformats.org/officeDocument/2006/relationships/image" Target="cid:490c124213" TargetMode="External"/><Relationship Id="rId9" Type="http://schemas.openxmlformats.org/officeDocument/2006/relationships/hyperlink" Target="cid:739529052" TargetMode="External"/><Relationship Id="rId210" Type="http://schemas.openxmlformats.org/officeDocument/2006/relationships/image" Target="cid:be9a3ee813" TargetMode="External"/><Relationship Id="rId392" Type="http://schemas.openxmlformats.org/officeDocument/2006/relationships/image" Target="cid:ee5f6213" TargetMode="External"/><Relationship Id="rId448" Type="http://schemas.openxmlformats.org/officeDocument/2006/relationships/image" Target="cid:f3fbac1e13" TargetMode="External"/><Relationship Id="rId252" Type="http://schemas.openxmlformats.org/officeDocument/2006/relationships/image" Target="cid:53f9d4e613" TargetMode="External"/><Relationship Id="rId294" Type="http://schemas.openxmlformats.org/officeDocument/2006/relationships/image" Target="cid:e43b3fc913" TargetMode="External"/><Relationship Id="rId308" Type="http://schemas.openxmlformats.org/officeDocument/2006/relationships/image" Target="cid:2722c4e513" TargetMode="External"/><Relationship Id="rId47" Type="http://schemas.openxmlformats.org/officeDocument/2006/relationships/hyperlink" Target="cid:d0b588612" TargetMode="External"/><Relationship Id="rId89" Type="http://schemas.openxmlformats.org/officeDocument/2006/relationships/hyperlink" Target="cid:3c6fa8862" TargetMode="External"/><Relationship Id="rId112" Type="http://schemas.openxmlformats.org/officeDocument/2006/relationships/image" Target="cid:93cf0ff613" TargetMode="External"/><Relationship Id="rId154" Type="http://schemas.openxmlformats.org/officeDocument/2006/relationships/image" Target="cid:ed79471e13" TargetMode="External"/><Relationship Id="rId361" Type="http://schemas.openxmlformats.org/officeDocument/2006/relationships/hyperlink" Target="cid:193e37d42" TargetMode="External"/><Relationship Id="rId196" Type="http://schemas.openxmlformats.org/officeDocument/2006/relationships/image" Target="cid:9571363a13" TargetMode="External"/><Relationship Id="rId417" Type="http://schemas.openxmlformats.org/officeDocument/2006/relationships/hyperlink" Target="cid:81b7b20d2" TargetMode="External"/><Relationship Id="rId459" Type="http://schemas.openxmlformats.org/officeDocument/2006/relationships/hyperlink" Target="cid:9ffc73f82" TargetMode="External"/><Relationship Id="rId16" Type="http://schemas.openxmlformats.org/officeDocument/2006/relationships/image" Target="cid:7dde59d613" TargetMode="External"/><Relationship Id="rId221" Type="http://schemas.openxmlformats.org/officeDocument/2006/relationships/hyperlink" Target="cid:e7d8c59b2" TargetMode="External"/><Relationship Id="rId263" Type="http://schemas.openxmlformats.org/officeDocument/2006/relationships/hyperlink" Target="cid:7d2b2ff72" TargetMode="External"/><Relationship Id="rId319" Type="http://schemas.openxmlformats.org/officeDocument/2006/relationships/hyperlink" Target="cid:64f5efd42" TargetMode="External"/><Relationship Id="rId58" Type="http://schemas.openxmlformats.org/officeDocument/2006/relationships/image" Target="cid:eca83a0c13" TargetMode="External"/><Relationship Id="rId123" Type="http://schemas.openxmlformats.org/officeDocument/2006/relationships/hyperlink" Target="cid:b896ad462" TargetMode="External"/><Relationship Id="rId330" Type="http://schemas.openxmlformats.org/officeDocument/2006/relationships/image" Target="cid:89dfa1d413" TargetMode="External"/><Relationship Id="rId165" Type="http://schemas.openxmlformats.org/officeDocument/2006/relationships/hyperlink" Target="cid:a9baa6a2" TargetMode="External"/><Relationship Id="rId372" Type="http://schemas.openxmlformats.org/officeDocument/2006/relationships/image" Target="cid:4276af6213" TargetMode="External"/><Relationship Id="rId428" Type="http://schemas.openxmlformats.org/officeDocument/2006/relationships/image" Target="cid:a5bfdea013" TargetMode="External"/><Relationship Id="rId232" Type="http://schemas.openxmlformats.org/officeDocument/2006/relationships/image" Target="cid:7e6338613" TargetMode="External"/><Relationship Id="rId274" Type="http://schemas.openxmlformats.org/officeDocument/2006/relationships/image" Target="cid:bb08328813" TargetMode="External"/><Relationship Id="rId27" Type="http://schemas.openxmlformats.org/officeDocument/2006/relationships/hyperlink" Target="cid:9cc12f202" TargetMode="External"/><Relationship Id="rId69" Type="http://schemas.openxmlformats.org/officeDocument/2006/relationships/hyperlink" Target="cid:e0ef2af2" TargetMode="External"/><Relationship Id="rId134" Type="http://schemas.openxmlformats.org/officeDocument/2006/relationships/image" Target="cid:c8af4f1913" TargetMode="External"/><Relationship Id="rId80" Type="http://schemas.openxmlformats.org/officeDocument/2006/relationships/image" Target="cid:27d58f7c13" TargetMode="External"/><Relationship Id="rId176" Type="http://schemas.openxmlformats.org/officeDocument/2006/relationships/image" Target="cid:2a30ebbf13" TargetMode="External"/><Relationship Id="rId341" Type="http://schemas.openxmlformats.org/officeDocument/2006/relationships/hyperlink" Target="cid:b23869842" TargetMode="External"/><Relationship Id="rId383" Type="http://schemas.openxmlformats.org/officeDocument/2006/relationships/hyperlink" Target="cid:cd6ed5c92" TargetMode="External"/><Relationship Id="rId439" Type="http://schemas.openxmlformats.org/officeDocument/2006/relationships/hyperlink" Target="cid:d41961862" TargetMode="External"/><Relationship Id="rId201" Type="http://schemas.openxmlformats.org/officeDocument/2006/relationships/hyperlink" Target="cid:a60cac882" TargetMode="External"/><Relationship Id="rId243" Type="http://schemas.openxmlformats.org/officeDocument/2006/relationships/hyperlink" Target="cid:2fee70f82" TargetMode="External"/><Relationship Id="rId285" Type="http://schemas.openxmlformats.org/officeDocument/2006/relationships/hyperlink" Target="cid:d9df1e0c2" TargetMode="External"/><Relationship Id="rId450" Type="http://schemas.openxmlformats.org/officeDocument/2006/relationships/image" Target="cid:698b158313" TargetMode="External"/><Relationship Id="rId38" Type="http://schemas.openxmlformats.org/officeDocument/2006/relationships/image" Target="cid:bbb631eb13" TargetMode="External"/><Relationship Id="rId103" Type="http://schemas.openxmlformats.org/officeDocument/2006/relationships/hyperlink" Target="cid:7a31edb12" TargetMode="External"/><Relationship Id="rId310" Type="http://schemas.openxmlformats.org/officeDocument/2006/relationships/image" Target="cid:2c47223813" TargetMode="External"/><Relationship Id="rId91" Type="http://schemas.openxmlformats.org/officeDocument/2006/relationships/hyperlink" Target="cid:4babe7622" TargetMode="External"/><Relationship Id="rId145" Type="http://schemas.openxmlformats.org/officeDocument/2006/relationships/hyperlink" Target="cid:e293c4ee2" TargetMode="External"/><Relationship Id="rId187" Type="http://schemas.openxmlformats.org/officeDocument/2006/relationships/hyperlink" Target="cid:579a7efa2" TargetMode="External"/><Relationship Id="rId352" Type="http://schemas.openxmlformats.org/officeDocument/2006/relationships/image" Target="cid:cd2d50ae13" TargetMode="External"/><Relationship Id="rId394" Type="http://schemas.openxmlformats.org/officeDocument/2006/relationships/image" Target="cid:1583250013" TargetMode="External"/><Relationship Id="rId408" Type="http://schemas.openxmlformats.org/officeDocument/2006/relationships/image" Target="cid:4e312dcc13" TargetMode="External"/><Relationship Id="rId212" Type="http://schemas.openxmlformats.org/officeDocument/2006/relationships/image" Target="cid:c607a81c13" TargetMode="External"/><Relationship Id="rId254" Type="http://schemas.openxmlformats.org/officeDocument/2006/relationships/image" Target="cid:5923310913" TargetMode="External"/><Relationship Id="rId49" Type="http://schemas.openxmlformats.org/officeDocument/2006/relationships/hyperlink" Target="cid:dfd4543e2" TargetMode="External"/><Relationship Id="rId114" Type="http://schemas.openxmlformats.org/officeDocument/2006/relationships/image" Target="cid:93d06d3013" TargetMode="External"/><Relationship Id="rId296" Type="http://schemas.openxmlformats.org/officeDocument/2006/relationships/image" Target="cid:ea6dd08913" TargetMode="External"/><Relationship Id="rId461" Type="http://schemas.openxmlformats.org/officeDocument/2006/relationships/hyperlink" Target="cid:c6f2111c2" TargetMode="External"/><Relationship Id="rId60" Type="http://schemas.openxmlformats.org/officeDocument/2006/relationships/image" Target="cid:ef30265413" TargetMode="External"/><Relationship Id="rId156" Type="http://schemas.openxmlformats.org/officeDocument/2006/relationships/image" Target="cid:f09b1bd013" TargetMode="External"/><Relationship Id="rId198" Type="http://schemas.openxmlformats.org/officeDocument/2006/relationships/image" Target="cid:9a94d69913" TargetMode="External"/><Relationship Id="rId321" Type="http://schemas.openxmlformats.org/officeDocument/2006/relationships/hyperlink" Target="cid:7569af3a2" TargetMode="External"/><Relationship Id="rId363" Type="http://schemas.openxmlformats.org/officeDocument/2006/relationships/hyperlink" Target="cid:1e6ccfd42" TargetMode="External"/><Relationship Id="rId419" Type="http://schemas.openxmlformats.org/officeDocument/2006/relationships/hyperlink" Target="cid:87b1650d2" TargetMode="External"/><Relationship Id="rId223" Type="http://schemas.openxmlformats.org/officeDocument/2006/relationships/hyperlink" Target="cid:ed01ac172" TargetMode="External"/><Relationship Id="rId430" Type="http://schemas.openxmlformats.org/officeDocument/2006/relationships/image" Target="cid:ac0c2b5813" TargetMode="External"/><Relationship Id="rId18" Type="http://schemas.openxmlformats.org/officeDocument/2006/relationships/image" Target="cid:8838026613" TargetMode="External"/><Relationship Id="rId265" Type="http://schemas.openxmlformats.org/officeDocument/2006/relationships/hyperlink" Target="cid:8c9b56672" TargetMode="External"/><Relationship Id="rId125" Type="http://schemas.openxmlformats.org/officeDocument/2006/relationships/hyperlink" Target="cid:b8993a7d2" TargetMode="External"/><Relationship Id="rId167" Type="http://schemas.openxmlformats.org/officeDocument/2006/relationships/hyperlink" Target="cid:fa4c65f2" TargetMode="External"/><Relationship Id="rId332" Type="http://schemas.openxmlformats.org/officeDocument/2006/relationships/image" Target="cid:8e511cc513" TargetMode="External"/><Relationship Id="rId374" Type="http://schemas.openxmlformats.org/officeDocument/2006/relationships/image" Target="cid:488d1ad013" TargetMode="External"/><Relationship Id="rId71" Type="http://schemas.openxmlformats.org/officeDocument/2006/relationships/hyperlink" Target="cid:e111a162" TargetMode="External"/><Relationship Id="rId234" Type="http://schemas.openxmlformats.org/officeDocument/2006/relationships/image" Target="cid:bf349d213" TargetMode="External"/><Relationship Id="rId2" Type="http://schemas.openxmlformats.org/officeDocument/2006/relationships/hyperlink" Target="cid:650096c02" TargetMode="External"/><Relationship Id="rId29" Type="http://schemas.openxmlformats.org/officeDocument/2006/relationships/hyperlink" Target="cid:a1ed1ff62" TargetMode="External"/><Relationship Id="rId276" Type="http://schemas.openxmlformats.org/officeDocument/2006/relationships/image" Target="cid:bb0a5c6213" TargetMode="External"/><Relationship Id="rId441" Type="http://schemas.openxmlformats.org/officeDocument/2006/relationships/hyperlink" Target="cid:d943ccc62" TargetMode="External"/><Relationship Id="rId40" Type="http://schemas.openxmlformats.org/officeDocument/2006/relationships/image" Target="cid:bbbaca8f13" TargetMode="External"/><Relationship Id="rId115" Type="http://schemas.openxmlformats.org/officeDocument/2006/relationships/hyperlink" Target="cid:9917342c2" TargetMode="External"/><Relationship Id="rId136" Type="http://schemas.openxmlformats.org/officeDocument/2006/relationships/image" Target="cid:dc1f676113" TargetMode="External"/><Relationship Id="rId157" Type="http://schemas.openxmlformats.org/officeDocument/2006/relationships/hyperlink" Target="cid:1427462" TargetMode="External"/><Relationship Id="rId178" Type="http://schemas.openxmlformats.org/officeDocument/2006/relationships/image" Target="cid:2e6f582e13" TargetMode="External"/><Relationship Id="rId301" Type="http://schemas.openxmlformats.org/officeDocument/2006/relationships/hyperlink" Target="cid:41f08f92" TargetMode="External"/><Relationship Id="rId322" Type="http://schemas.openxmlformats.org/officeDocument/2006/relationships/image" Target="cid:7569af6313" TargetMode="External"/><Relationship Id="rId343" Type="http://schemas.openxmlformats.org/officeDocument/2006/relationships/hyperlink" Target="cid:b85e622f2" TargetMode="External"/><Relationship Id="rId364" Type="http://schemas.openxmlformats.org/officeDocument/2006/relationships/image" Target="cid:1e6ccffa13" TargetMode="External"/><Relationship Id="rId61" Type="http://schemas.openxmlformats.org/officeDocument/2006/relationships/hyperlink" Target="cid:f456201d2" TargetMode="External"/><Relationship Id="rId82" Type="http://schemas.openxmlformats.org/officeDocument/2006/relationships/image" Target="cid:27d6fe1a13" TargetMode="External"/><Relationship Id="rId199" Type="http://schemas.openxmlformats.org/officeDocument/2006/relationships/hyperlink" Target="cid:9fc12dd62" TargetMode="External"/><Relationship Id="rId203" Type="http://schemas.openxmlformats.org/officeDocument/2006/relationships/hyperlink" Target="cid:aad101cc2" TargetMode="External"/><Relationship Id="rId385" Type="http://schemas.openxmlformats.org/officeDocument/2006/relationships/hyperlink" Target="cid:d80d7c5e2" TargetMode="External"/><Relationship Id="rId19" Type="http://schemas.openxmlformats.org/officeDocument/2006/relationships/hyperlink" Target="cid:883d552c2" TargetMode="External"/><Relationship Id="rId224" Type="http://schemas.openxmlformats.org/officeDocument/2006/relationships/image" Target="cid:ed01ac3f13" TargetMode="External"/><Relationship Id="rId245" Type="http://schemas.openxmlformats.org/officeDocument/2006/relationships/hyperlink" Target="cid:451c38c72" TargetMode="External"/><Relationship Id="rId266" Type="http://schemas.openxmlformats.org/officeDocument/2006/relationships/image" Target="cid:8c9b568c13" TargetMode="External"/><Relationship Id="rId287" Type="http://schemas.openxmlformats.org/officeDocument/2006/relationships/hyperlink" Target="cid:da32c0802" TargetMode="External"/><Relationship Id="rId410" Type="http://schemas.openxmlformats.org/officeDocument/2006/relationships/image" Target="cid:5da2d39113" TargetMode="External"/><Relationship Id="rId431" Type="http://schemas.openxmlformats.org/officeDocument/2006/relationships/hyperlink" Target="cid:b011a09e2" TargetMode="External"/><Relationship Id="rId452" Type="http://schemas.openxmlformats.org/officeDocument/2006/relationships/image" Target="cid:6ea40ed913" TargetMode="External"/><Relationship Id="rId30" Type="http://schemas.openxmlformats.org/officeDocument/2006/relationships/image" Target="cid:a1ed202213" TargetMode="External"/><Relationship Id="rId105" Type="http://schemas.openxmlformats.org/officeDocument/2006/relationships/hyperlink" Target="cid:7f5152d02" TargetMode="External"/><Relationship Id="rId126" Type="http://schemas.openxmlformats.org/officeDocument/2006/relationships/image" Target="cid:b8993aa413" TargetMode="External"/><Relationship Id="rId147" Type="http://schemas.openxmlformats.org/officeDocument/2006/relationships/hyperlink" Target="cid:e39a52552" TargetMode="External"/><Relationship Id="rId168" Type="http://schemas.openxmlformats.org/officeDocument/2006/relationships/image" Target="cid:fa4c68513" TargetMode="External"/><Relationship Id="rId312" Type="http://schemas.openxmlformats.org/officeDocument/2006/relationships/image" Target="cid:3176d9a713" TargetMode="External"/><Relationship Id="rId333" Type="http://schemas.openxmlformats.org/officeDocument/2006/relationships/hyperlink" Target="cid:934e91b52" TargetMode="External"/><Relationship Id="rId354" Type="http://schemas.openxmlformats.org/officeDocument/2006/relationships/image" Target="cid:d123290d13" TargetMode="External"/><Relationship Id="rId51" Type="http://schemas.openxmlformats.org/officeDocument/2006/relationships/hyperlink" Target="cid:dfd5ec9a2" TargetMode="External"/><Relationship Id="rId72" Type="http://schemas.openxmlformats.org/officeDocument/2006/relationships/image" Target="cid:e111a3a13" TargetMode="External"/><Relationship Id="rId93" Type="http://schemas.openxmlformats.org/officeDocument/2006/relationships/hyperlink" Target="cid:4bad0c3a2" TargetMode="External"/><Relationship Id="rId189" Type="http://schemas.openxmlformats.org/officeDocument/2006/relationships/hyperlink" Target="cid:5dbe5bc82" TargetMode="External"/><Relationship Id="rId375" Type="http://schemas.openxmlformats.org/officeDocument/2006/relationships/hyperlink" Target="cid:4cbb713d2" TargetMode="External"/><Relationship Id="rId396" Type="http://schemas.openxmlformats.org/officeDocument/2006/relationships/image" Target="cid:1aa77f6213" TargetMode="External"/><Relationship Id="rId3" Type="http://schemas.openxmlformats.org/officeDocument/2006/relationships/image" Target="cid:650096f013" TargetMode="External"/><Relationship Id="rId214" Type="http://schemas.openxmlformats.org/officeDocument/2006/relationships/image" Target="cid:c8f5e14113" TargetMode="External"/><Relationship Id="rId235" Type="http://schemas.openxmlformats.org/officeDocument/2006/relationships/hyperlink" Target="cid:112842e72" TargetMode="External"/><Relationship Id="rId256" Type="http://schemas.openxmlformats.org/officeDocument/2006/relationships/image" Target="cid:688eac9213" TargetMode="External"/><Relationship Id="rId277" Type="http://schemas.openxmlformats.org/officeDocument/2006/relationships/hyperlink" Target="cid:bbbea9ec2" TargetMode="External"/><Relationship Id="rId298" Type="http://schemas.openxmlformats.org/officeDocument/2006/relationships/image" Target="cid:f8f29cbf13" TargetMode="External"/><Relationship Id="rId400" Type="http://schemas.openxmlformats.org/officeDocument/2006/relationships/image" Target="cid:25d848f913" TargetMode="External"/><Relationship Id="rId421" Type="http://schemas.openxmlformats.org/officeDocument/2006/relationships/hyperlink" Target="cid:8c0050b92" TargetMode="External"/><Relationship Id="rId442" Type="http://schemas.openxmlformats.org/officeDocument/2006/relationships/image" Target="cid:d943ccea13" TargetMode="External"/><Relationship Id="rId463" Type="http://schemas.openxmlformats.org/officeDocument/2006/relationships/hyperlink" Target="cid:cd46ec842" TargetMode="External"/><Relationship Id="rId116" Type="http://schemas.openxmlformats.org/officeDocument/2006/relationships/image" Target="cid:9917345813" TargetMode="External"/><Relationship Id="rId137" Type="http://schemas.openxmlformats.org/officeDocument/2006/relationships/hyperlink" Target="cid:dc21ce9c2" TargetMode="External"/><Relationship Id="rId158" Type="http://schemas.openxmlformats.org/officeDocument/2006/relationships/image" Target="cid:14277013" TargetMode="External"/><Relationship Id="rId302" Type="http://schemas.openxmlformats.org/officeDocument/2006/relationships/image" Target="cid:41f092313" TargetMode="External"/><Relationship Id="rId323" Type="http://schemas.openxmlformats.org/officeDocument/2006/relationships/hyperlink" Target="cid:756b0cf62" TargetMode="External"/><Relationship Id="rId344" Type="http://schemas.openxmlformats.org/officeDocument/2006/relationships/image" Target="cid:b85e625313" TargetMode="External"/><Relationship Id="rId20" Type="http://schemas.openxmlformats.org/officeDocument/2006/relationships/image" Target="cid:883d555513" TargetMode="External"/><Relationship Id="rId41" Type="http://schemas.openxmlformats.org/officeDocument/2006/relationships/hyperlink" Target="cid:c0d5d5872" TargetMode="External"/><Relationship Id="rId62" Type="http://schemas.openxmlformats.org/officeDocument/2006/relationships/image" Target="cid:f456204213" TargetMode="External"/><Relationship Id="rId83" Type="http://schemas.openxmlformats.org/officeDocument/2006/relationships/hyperlink" Target="cid:2deb17c02" TargetMode="External"/><Relationship Id="rId179" Type="http://schemas.openxmlformats.org/officeDocument/2006/relationships/hyperlink" Target="cid:4307d8b32" TargetMode="External"/><Relationship Id="rId365" Type="http://schemas.openxmlformats.org/officeDocument/2006/relationships/hyperlink" Target="cid:238fd04e2" TargetMode="External"/><Relationship Id="rId386" Type="http://schemas.openxmlformats.org/officeDocument/2006/relationships/image" Target="cid:d80d7c7b13" TargetMode="External"/><Relationship Id="rId190" Type="http://schemas.openxmlformats.org/officeDocument/2006/relationships/image" Target="cid:5dbe5bf513" TargetMode="External"/><Relationship Id="rId204" Type="http://schemas.openxmlformats.org/officeDocument/2006/relationships/image" Target="cid:aad101f313" TargetMode="External"/><Relationship Id="rId225" Type="http://schemas.openxmlformats.org/officeDocument/2006/relationships/hyperlink" Target="cid:fd1fb7c42" TargetMode="External"/><Relationship Id="rId246" Type="http://schemas.openxmlformats.org/officeDocument/2006/relationships/image" Target="cid:451c38e513" TargetMode="External"/><Relationship Id="rId267" Type="http://schemas.openxmlformats.org/officeDocument/2006/relationships/hyperlink" Target="cid:96e6ab7e2" TargetMode="External"/><Relationship Id="rId288" Type="http://schemas.openxmlformats.org/officeDocument/2006/relationships/image" Target="cid:da32c0b013" TargetMode="External"/><Relationship Id="rId411" Type="http://schemas.openxmlformats.org/officeDocument/2006/relationships/hyperlink" Target="cid:62c6de7d2" TargetMode="External"/><Relationship Id="rId432" Type="http://schemas.openxmlformats.org/officeDocument/2006/relationships/image" Target="cid:b011a0c113" TargetMode="External"/><Relationship Id="rId453" Type="http://schemas.openxmlformats.org/officeDocument/2006/relationships/hyperlink" Target="cid:7e78fe482" TargetMode="External"/><Relationship Id="rId106" Type="http://schemas.openxmlformats.org/officeDocument/2006/relationships/image" Target="cid:7f5152f613" TargetMode="External"/><Relationship Id="rId127" Type="http://schemas.openxmlformats.org/officeDocument/2006/relationships/hyperlink" Target="cid:b8b36ac52" TargetMode="External"/><Relationship Id="rId313" Type="http://schemas.openxmlformats.org/officeDocument/2006/relationships/hyperlink" Target="cid:460f5a652" TargetMode="External"/><Relationship Id="rId10" Type="http://schemas.openxmlformats.org/officeDocument/2006/relationships/image" Target="cid:7395293113" TargetMode="External"/><Relationship Id="rId31" Type="http://schemas.openxmlformats.org/officeDocument/2006/relationships/hyperlink" Target="cid:a711f70c2" TargetMode="External"/><Relationship Id="rId52" Type="http://schemas.openxmlformats.org/officeDocument/2006/relationships/image" Target="cid:dfd5ecc813" TargetMode="External"/><Relationship Id="rId73" Type="http://schemas.openxmlformats.org/officeDocument/2006/relationships/hyperlink" Target="cid:1338c5792" TargetMode="External"/><Relationship Id="rId94" Type="http://schemas.openxmlformats.org/officeDocument/2006/relationships/image" Target="cid:4bad0c6813" TargetMode="External"/><Relationship Id="rId148" Type="http://schemas.openxmlformats.org/officeDocument/2006/relationships/image" Target="cid:e39a52ae13" TargetMode="External"/><Relationship Id="rId169" Type="http://schemas.openxmlformats.org/officeDocument/2006/relationships/hyperlink" Target="cid:1600d1d42" TargetMode="External"/><Relationship Id="rId334" Type="http://schemas.openxmlformats.org/officeDocument/2006/relationships/image" Target="cid:934e91da13" TargetMode="External"/><Relationship Id="rId355" Type="http://schemas.openxmlformats.org/officeDocument/2006/relationships/hyperlink" Target="cid:d64e53542" TargetMode="External"/><Relationship Id="rId376" Type="http://schemas.openxmlformats.org/officeDocument/2006/relationships/image" Target="cid:4cbb716013" TargetMode="External"/><Relationship Id="rId397" Type="http://schemas.openxmlformats.org/officeDocument/2006/relationships/hyperlink" Target="cid:1fd500ac2" TargetMode="External"/><Relationship Id="rId4" Type="http://schemas.openxmlformats.org/officeDocument/2006/relationships/image" Target="../media/image2.jpeg"/><Relationship Id="rId180" Type="http://schemas.openxmlformats.org/officeDocument/2006/relationships/image" Target="cid:4307d8dd13" TargetMode="External"/><Relationship Id="rId215" Type="http://schemas.openxmlformats.org/officeDocument/2006/relationships/hyperlink" Target="cid:d85c69912" TargetMode="External"/><Relationship Id="rId236" Type="http://schemas.openxmlformats.org/officeDocument/2006/relationships/image" Target="cid:1128430c13" TargetMode="External"/><Relationship Id="rId257" Type="http://schemas.openxmlformats.org/officeDocument/2006/relationships/hyperlink" Target="cid:72d9e8a72" TargetMode="External"/><Relationship Id="rId278" Type="http://schemas.openxmlformats.org/officeDocument/2006/relationships/image" Target="cid:bbbeaa0e13" TargetMode="External"/><Relationship Id="rId401" Type="http://schemas.openxmlformats.org/officeDocument/2006/relationships/hyperlink" Target="cid:3ec6716d2" TargetMode="External"/><Relationship Id="rId422" Type="http://schemas.openxmlformats.org/officeDocument/2006/relationships/image" Target="cid:8c0050da13" TargetMode="External"/><Relationship Id="rId443" Type="http://schemas.openxmlformats.org/officeDocument/2006/relationships/hyperlink" Target="cid:de6f2be72" TargetMode="External"/><Relationship Id="rId464" Type="http://schemas.openxmlformats.org/officeDocument/2006/relationships/image" Target="cid:cd46eca713" TargetMode="External"/><Relationship Id="rId303" Type="http://schemas.openxmlformats.org/officeDocument/2006/relationships/hyperlink" Target="cid:85846372" TargetMode="External"/><Relationship Id="rId42" Type="http://schemas.openxmlformats.org/officeDocument/2006/relationships/image" Target="cid:c0d5d5a813" TargetMode="External"/><Relationship Id="rId84" Type="http://schemas.openxmlformats.org/officeDocument/2006/relationships/image" Target="cid:2deb17eb13" TargetMode="External"/><Relationship Id="rId138" Type="http://schemas.openxmlformats.org/officeDocument/2006/relationships/image" Target="cid:dc21cebf13" TargetMode="External"/><Relationship Id="rId345" Type="http://schemas.openxmlformats.org/officeDocument/2006/relationships/hyperlink" Target="cid:bc84eaec2" TargetMode="External"/><Relationship Id="rId387" Type="http://schemas.openxmlformats.org/officeDocument/2006/relationships/hyperlink" Target="cid:dceb38462" TargetMode="External"/><Relationship Id="rId191" Type="http://schemas.openxmlformats.org/officeDocument/2006/relationships/hyperlink" Target="cid:671668a42" TargetMode="External"/><Relationship Id="rId205" Type="http://schemas.openxmlformats.org/officeDocument/2006/relationships/hyperlink" Target="cid:b45939c82" TargetMode="External"/><Relationship Id="rId247" Type="http://schemas.openxmlformats.org/officeDocument/2006/relationships/hyperlink" Target="cid:49a828292" TargetMode="External"/><Relationship Id="rId412" Type="http://schemas.openxmlformats.org/officeDocument/2006/relationships/image" Target="cid:62c6dea613" TargetMode="External"/><Relationship Id="rId107" Type="http://schemas.openxmlformats.org/officeDocument/2006/relationships/hyperlink" Target="cid:847633e82" TargetMode="External"/><Relationship Id="rId289" Type="http://schemas.openxmlformats.org/officeDocument/2006/relationships/hyperlink" Target="cid:da5389b52" TargetMode="External"/><Relationship Id="rId454" Type="http://schemas.openxmlformats.org/officeDocument/2006/relationships/image" Target="cid:7e78fe6c13" TargetMode="External"/><Relationship Id="rId11" Type="http://schemas.openxmlformats.org/officeDocument/2006/relationships/hyperlink" Target="cid:78be76a62" TargetMode="External"/><Relationship Id="rId53" Type="http://schemas.openxmlformats.org/officeDocument/2006/relationships/hyperlink" Target="cid:e1e57af62" TargetMode="External"/><Relationship Id="rId149" Type="http://schemas.openxmlformats.org/officeDocument/2006/relationships/hyperlink" Target="cid:ea1527af2" TargetMode="External"/><Relationship Id="rId314" Type="http://schemas.openxmlformats.org/officeDocument/2006/relationships/image" Target="cid:460f5a8f13" TargetMode="External"/><Relationship Id="rId356" Type="http://schemas.openxmlformats.org/officeDocument/2006/relationships/image" Target="cid:d64e537713" TargetMode="External"/><Relationship Id="rId398" Type="http://schemas.openxmlformats.org/officeDocument/2006/relationships/image" Target="cid:1fd500d013" TargetMode="External"/><Relationship Id="rId95" Type="http://schemas.openxmlformats.org/officeDocument/2006/relationships/hyperlink" Target="cid:56290cc82" TargetMode="External"/><Relationship Id="rId160" Type="http://schemas.openxmlformats.org/officeDocument/2006/relationships/image" Target="cid:241934713" TargetMode="External"/><Relationship Id="rId216" Type="http://schemas.openxmlformats.org/officeDocument/2006/relationships/image" Target="cid:d85c69b313" TargetMode="External"/><Relationship Id="rId423" Type="http://schemas.openxmlformats.org/officeDocument/2006/relationships/hyperlink" Target="cid:91324cb02" TargetMode="External"/><Relationship Id="rId258" Type="http://schemas.openxmlformats.org/officeDocument/2006/relationships/image" Target="cid:72d9e8ca13" TargetMode="External"/><Relationship Id="rId22" Type="http://schemas.openxmlformats.org/officeDocument/2006/relationships/image" Target="cid:97a5ff3513" TargetMode="External"/><Relationship Id="rId64" Type="http://schemas.openxmlformats.org/officeDocument/2006/relationships/image" Target="cid:38d18d213" TargetMode="External"/><Relationship Id="rId118" Type="http://schemas.openxmlformats.org/officeDocument/2006/relationships/image" Target="cid:9ef219cb13" TargetMode="External"/><Relationship Id="rId325" Type="http://schemas.openxmlformats.org/officeDocument/2006/relationships/hyperlink" Target="cid:798fdde92" TargetMode="External"/><Relationship Id="rId367" Type="http://schemas.openxmlformats.org/officeDocument/2006/relationships/hyperlink" Target="cid:29a565842" TargetMode="External"/><Relationship Id="rId171" Type="http://schemas.openxmlformats.org/officeDocument/2006/relationships/hyperlink" Target="cid:16470b822" TargetMode="External"/><Relationship Id="rId227" Type="http://schemas.openxmlformats.org/officeDocument/2006/relationships/hyperlink" Target="cid:fd20b76d2" TargetMode="External"/><Relationship Id="rId269" Type="http://schemas.openxmlformats.org/officeDocument/2006/relationships/hyperlink" Target="cid:b0aaf7b52" TargetMode="External"/><Relationship Id="rId434" Type="http://schemas.openxmlformats.org/officeDocument/2006/relationships/image" Target="cid:c4a27cc213" TargetMode="External"/><Relationship Id="rId33" Type="http://schemas.openxmlformats.org/officeDocument/2006/relationships/hyperlink" Target="cid:ac87b7b92" TargetMode="External"/><Relationship Id="rId129" Type="http://schemas.openxmlformats.org/officeDocument/2006/relationships/hyperlink" Target="cid:bd29a17a2" TargetMode="External"/><Relationship Id="rId280" Type="http://schemas.openxmlformats.org/officeDocument/2006/relationships/image" Target="cid:c022960213" TargetMode="External"/><Relationship Id="rId336" Type="http://schemas.openxmlformats.org/officeDocument/2006/relationships/image" Target="cid:9876b3db13" TargetMode="External"/><Relationship Id="rId75" Type="http://schemas.openxmlformats.org/officeDocument/2006/relationships/hyperlink" Target="cid:185a1b862" TargetMode="External"/><Relationship Id="rId140" Type="http://schemas.openxmlformats.org/officeDocument/2006/relationships/image" Target="cid:dc24c38713" TargetMode="External"/><Relationship Id="rId182" Type="http://schemas.openxmlformats.org/officeDocument/2006/relationships/image" Target="cid:482d451d13" TargetMode="External"/><Relationship Id="rId378" Type="http://schemas.openxmlformats.org/officeDocument/2006/relationships/image" Target="cid:51e44aa513" TargetMode="External"/><Relationship Id="rId403" Type="http://schemas.openxmlformats.org/officeDocument/2006/relationships/hyperlink" Target="cid:43f40bc72" TargetMode="External"/><Relationship Id="rId6" Type="http://schemas.openxmlformats.org/officeDocument/2006/relationships/image" Target="cid:738f7e7313" TargetMode="External"/><Relationship Id="rId238" Type="http://schemas.openxmlformats.org/officeDocument/2006/relationships/image" Target="cid:207b4f4113" TargetMode="External"/><Relationship Id="rId445" Type="http://schemas.openxmlformats.org/officeDocument/2006/relationships/hyperlink" Target="cid:edd0fa122" TargetMode="External"/><Relationship Id="rId291" Type="http://schemas.openxmlformats.org/officeDocument/2006/relationships/hyperlink" Target="cid:df11ed162" TargetMode="External"/><Relationship Id="rId305" Type="http://schemas.openxmlformats.org/officeDocument/2006/relationships/hyperlink" Target="cid:da577582" TargetMode="External"/><Relationship Id="rId347" Type="http://schemas.openxmlformats.org/officeDocument/2006/relationships/hyperlink" Target="cid:c1af07802" TargetMode="External"/><Relationship Id="rId44" Type="http://schemas.openxmlformats.org/officeDocument/2006/relationships/image" Target="cid:c5fc194a13" TargetMode="External"/><Relationship Id="rId86" Type="http://schemas.openxmlformats.org/officeDocument/2006/relationships/image" Target="cid:321b9fbf13" TargetMode="External"/><Relationship Id="rId151" Type="http://schemas.openxmlformats.org/officeDocument/2006/relationships/hyperlink" Target="cid:ecaa39042" TargetMode="External"/><Relationship Id="rId389" Type="http://schemas.openxmlformats.org/officeDocument/2006/relationships/hyperlink" Target="cid:fbcceaee2" TargetMode="External"/><Relationship Id="rId193" Type="http://schemas.openxmlformats.org/officeDocument/2006/relationships/hyperlink" Target="cid:6c3b17e82" TargetMode="External"/><Relationship Id="rId207" Type="http://schemas.openxmlformats.org/officeDocument/2006/relationships/hyperlink" Target="cid:b97944ee2" TargetMode="External"/><Relationship Id="rId249" Type="http://schemas.openxmlformats.org/officeDocument/2006/relationships/hyperlink" Target="cid:4fda17272" TargetMode="External"/><Relationship Id="rId414" Type="http://schemas.openxmlformats.org/officeDocument/2006/relationships/image" Target="cid:67f5eab413" TargetMode="External"/><Relationship Id="rId456" Type="http://schemas.openxmlformats.org/officeDocument/2006/relationships/image" Target="cid:22e6a30d13" TargetMode="External"/><Relationship Id="rId13" Type="http://schemas.openxmlformats.org/officeDocument/2006/relationships/hyperlink" Target="cid:78c0f45a2" TargetMode="External"/><Relationship Id="rId109" Type="http://schemas.openxmlformats.org/officeDocument/2006/relationships/hyperlink" Target="cid:93cbd5922" TargetMode="External"/><Relationship Id="rId260" Type="http://schemas.openxmlformats.org/officeDocument/2006/relationships/image" Target="cid:72dad92513" TargetMode="External"/><Relationship Id="rId316" Type="http://schemas.openxmlformats.org/officeDocument/2006/relationships/image" Target="cid:5586102e13" TargetMode="External"/><Relationship Id="rId55" Type="http://schemas.openxmlformats.org/officeDocument/2006/relationships/hyperlink" Target="cid:e76dc97e2" TargetMode="External"/><Relationship Id="rId97" Type="http://schemas.openxmlformats.org/officeDocument/2006/relationships/hyperlink" Target="cid:5b3e82962" TargetMode="External"/><Relationship Id="rId120" Type="http://schemas.openxmlformats.org/officeDocument/2006/relationships/image" Target="cid:a368611313" TargetMode="External"/><Relationship Id="rId358" Type="http://schemas.openxmlformats.org/officeDocument/2006/relationships/image" Target="cid:db6b853c13" TargetMode="External"/><Relationship Id="rId162" Type="http://schemas.openxmlformats.org/officeDocument/2006/relationships/image" Target="cid:55eafc213" TargetMode="External"/><Relationship Id="rId218" Type="http://schemas.openxmlformats.org/officeDocument/2006/relationships/image" Target="cid:dd85b63513" TargetMode="External"/><Relationship Id="rId425" Type="http://schemas.openxmlformats.org/officeDocument/2006/relationships/hyperlink" Target="cid:964fe8f22" TargetMode="External"/><Relationship Id="rId271" Type="http://schemas.openxmlformats.org/officeDocument/2006/relationships/hyperlink" Target="cid:bb0725832" TargetMode="External"/><Relationship Id="rId24" Type="http://schemas.openxmlformats.org/officeDocument/2006/relationships/image" Target="cid:97a883f913" TargetMode="External"/><Relationship Id="rId66" Type="http://schemas.openxmlformats.org/officeDocument/2006/relationships/image" Target="cid:38f9f3713" TargetMode="External"/><Relationship Id="rId131" Type="http://schemas.openxmlformats.org/officeDocument/2006/relationships/hyperlink" Target="cid:c246514a2" TargetMode="External"/><Relationship Id="rId327" Type="http://schemas.openxmlformats.org/officeDocument/2006/relationships/hyperlink" Target="cid:88fc8e7a2" TargetMode="External"/><Relationship Id="rId369" Type="http://schemas.openxmlformats.org/officeDocument/2006/relationships/hyperlink" Target="cid:2dd545122" TargetMode="External"/><Relationship Id="rId173" Type="http://schemas.openxmlformats.org/officeDocument/2006/relationships/hyperlink" Target="cid:2421fe292" TargetMode="External"/><Relationship Id="rId229" Type="http://schemas.openxmlformats.org/officeDocument/2006/relationships/hyperlink" Target="cid:196d9852" TargetMode="External"/><Relationship Id="rId380" Type="http://schemas.openxmlformats.org/officeDocument/2006/relationships/image" Target="cid:b3b6d28013" TargetMode="External"/><Relationship Id="rId436" Type="http://schemas.openxmlformats.org/officeDocument/2006/relationships/image" Target="cid:c9d21daa13" TargetMode="External"/><Relationship Id="rId240" Type="http://schemas.openxmlformats.org/officeDocument/2006/relationships/image" Target="cid:25a2b89113" TargetMode="External"/><Relationship Id="rId35" Type="http://schemas.openxmlformats.org/officeDocument/2006/relationships/hyperlink" Target="cid:bbb2de7c2" TargetMode="External"/><Relationship Id="rId77" Type="http://schemas.openxmlformats.org/officeDocument/2006/relationships/hyperlink" Target="cid:27d3d8a42" TargetMode="External"/><Relationship Id="rId100" Type="http://schemas.openxmlformats.org/officeDocument/2006/relationships/image" Target="cid:6fdc690013" TargetMode="External"/><Relationship Id="rId282" Type="http://schemas.openxmlformats.org/officeDocument/2006/relationships/image" Target="cid:c547f7c813" TargetMode="External"/><Relationship Id="rId338" Type="http://schemas.openxmlformats.org/officeDocument/2006/relationships/image" Target="cid:9d975cd113" TargetMode="External"/><Relationship Id="rId8" Type="http://schemas.openxmlformats.org/officeDocument/2006/relationships/image" Target="cid:7393133f13" TargetMode="External"/><Relationship Id="rId142" Type="http://schemas.openxmlformats.org/officeDocument/2006/relationships/image" Target="cid:e129789e13" TargetMode="External"/><Relationship Id="rId184" Type="http://schemas.openxmlformats.org/officeDocument/2006/relationships/image" Target="cid:4d58e2a713" TargetMode="External"/><Relationship Id="rId391" Type="http://schemas.openxmlformats.org/officeDocument/2006/relationships/hyperlink" Target="cid:ee5f3f2" TargetMode="External"/><Relationship Id="rId405" Type="http://schemas.openxmlformats.org/officeDocument/2006/relationships/hyperlink" Target="cid:490c121b2" TargetMode="External"/><Relationship Id="rId447" Type="http://schemas.openxmlformats.org/officeDocument/2006/relationships/hyperlink" Target="cid:f3fbabf82" TargetMode="External"/><Relationship Id="rId251" Type="http://schemas.openxmlformats.org/officeDocument/2006/relationships/hyperlink" Target="cid:53f9d4bf2" TargetMode="External"/><Relationship Id="rId46" Type="http://schemas.openxmlformats.org/officeDocument/2006/relationships/image" Target="cid:cb1fd4e013" TargetMode="External"/><Relationship Id="rId293" Type="http://schemas.openxmlformats.org/officeDocument/2006/relationships/hyperlink" Target="cid:e43b3fa02" TargetMode="External"/><Relationship Id="rId307" Type="http://schemas.openxmlformats.org/officeDocument/2006/relationships/hyperlink" Target="cid:2722c4b82" TargetMode="External"/><Relationship Id="rId349" Type="http://schemas.openxmlformats.org/officeDocument/2006/relationships/hyperlink" Target="cid:c6d730c32" TargetMode="External"/><Relationship Id="rId88" Type="http://schemas.openxmlformats.org/officeDocument/2006/relationships/image" Target="cid:3c6ac21013" TargetMode="External"/><Relationship Id="rId111" Type="http://schemas.openxmlformats.org/officeDocument/2006/relationships/hyperlink" Target="cid:93cf0fcb2" TargetMode="External"/><Relationship Id="rId153" Type="http://schemas.openxmlformats.org/officeDocument/2006/relationships/hyperlink" Target="cid:ed7946d52" TargetMode="External"/><Relationship Id="rId195" Type="http://schemas.openxmlformats.org/officeDocument/2006/relationships/hyperlink" Target="cid:957136152" TargetMode="External"/><Relationship Id="rId209" Type="http://schemas.openxmlformats.org/officeDocument/2006/relationships/hyperlink" Target="cid:be9a3ec22" TargetMode="External"/><Relationship Id="rId360" Type="http://schemas.openxmlformats.org/officeDocument/2006/relationships/image" Target="cid:9d9114313" TargetMode="External"/><Relationship Id="rId416" Type="http://schemas.openxmlformats.org/officeDocument/2006/relationships/image" Target="cid:723dedcb13" TargetMode="External"/><Relationship Id="rId220" Type="http://schemas.openxmlformats.org/officeDocument/2006/relationships/image" Target="cid:e2b490ca13" TargetMode="External"/><Relationship Id="rId458" Type="http://schemas.openxmlformats.org/officeDocument/2006/relationships/image" Target="cid:9ab5e32213" TargetMode="External"/><Relationship Id="rId15" Type="http://schemas.openxmlformats.org/officeDocument/2006/relationships/hyperlink" Target="cid:7dde59952" TargetMode="External"/><Relationship Id="rId57" Type="http://schemas.openxmlformats.org/officeDocument/2006/relationships/hyperlink" Target="cid:eca839e52" TargetMode="External"/><Relationship Id="rId262" Type="http://schemas.openxmlformats.org/officeDocument/2006/relationships/image" Target="cid:7804083513" TargetMode="External"/><Relationship Id="rId318" Type="http://schemas.openxmlformats.org/officeDocument/2006/relationships/image" Target="cid:5588ec7013" TargetMode="External"/><Relationship Id="rId99" Type="http://schemas.openxmlformats.org/officeDocument/2006/relationships/hyperlink" Target="cid:6fdc68d82" TargetMode="External"/><Relationship Id="rId122" Type="http://schemas.openxmlformats.org/officeDocument/2006/relationships/image" Target="cid:a88b2fa613" TargetMode="External"/><Relationship Id="rId164" Type="http://schemas.openxmlformats.org/officeDocument/2006/relationships/image" Target="cid:a6fd2fd13" TargetMode="External"/><Relationship Id="rId371" Type="http://schemas.openxmlformats.org/officeDocument/2006/relationships/hyperlink" Target="cid:4276af462" TargetMode="External"/><Relationship Id="rId427" Type="http://schemas.openxmlformats.org/officeDocument/2006/relationships/hyperlink" Target="cid:a5bfde7a2" TargetMode="External"/><Relationship Id="rId26" Type="http://schemas.openxmlformats.org/officeDocument/2006/relationships/image" Target="cid:97aae13713" TargetMode="External"/><Relationship Id="rId231" Type="http://schemas.openxmlformats.org/officeDocument/2006/relationships/hyperlink" Target="cid:7e6335b2" TargetMode="External"/><Relationship Id="rId273" Type="http://schemas.openxmlformats.org/officeDocument/2006/relationships/hyperlink" Target="cid:bb0832652" TargetMode="External"/><Relationship Id="rId329" Type="http://schemas.openxmlformats.org/officeDocument/2006/relationships/hyperlink" Target="cid:89df9e5f2" TargetMode="External"/><Relationship Id="rId68" Type="http://schemas.openxmlformats.org/officeDocument/2006/relationships/image" Target="cid:392276913" TargetMode="External"/><Relationship Id="rId133" Type="http://schemas.openxmlformats.org/officeDocument/2006/relationships/hyperlink" Target="cid:c8af4ef42" TargetMode="External"/><Relationship Id="rId175" Type="http://schemas.openxmlformats.org/officeDocument/2006/relationships/hyperlink" Target="cid:2a30eb842" TargetMode="External"/><Relationship Id="rId340" Type="http://schemas.openxmlformats.org/officeDocument/2006/relationships/image" Target="cid:ad0a8bdd13" TargetMode="External"/><Relationship Id="rId200" Type="http://schemas.openxmlformats.org/officeDocument/2006/relationships/image" Target="cid:9fc12dfe13" TargetMode="External"/><Relationship Id="rId382" Type="http://schemas.openxmlformats.org/officeDocument/2006/relationships/image" Target="cid:b9568b9c13" TargetMode="External"/><Relationship Id="rId438" Type="http://schemas.openxmlformats.org/officeDocument/2006/relationships/image" Target="cid:cef11cb313" TargetMode="External"/><Relationship Id="rId242" Type="http://schemas.openxmlformats.org/officeDocument/2006/relationships/image" Target="cid:2accc0ec13" TargetMode="External"/><Relationship Id="rId284" Type="http://schemas.openxmlformats.org/officeDocument/2006/relationships/image" Target="cid:d51f223613" TargetMode="External"/><Relationship Id="rId37" Type="http://schemas.openxmlformats.org/officeDocument/2006/relationships/hyperlink" Target="cid:bbb631c12" TargetMode="External"/><Relationship Id="rId79" Type="http://schemas.openxmlformats.org/officeDocument/2006/relationships/hyperlink" Target="cid:27d58f5e2" TargetMode="External"/><Relationship Id="rId102" Type="http://schemas.openxmlformats.org/officeDocument/2006/relationships/image" Target="cid:750aa1e013" TargetMode="External"/><Relationship Id="rId144" Type="http://schemas.openxmlformats.org/officeDocument/2006/relationships/image" Target="cid:e2636a6713" TargetMode="External"/><Relationship Id="rId90" Type="http://schemas.openxmlformats.org/officeDocument/2006/relationships/image" Target="cid:3c6fa8b013" TargetMode="External"/><Relationship Id="rId186" Type="http://schemas.openxmlformats.org/officeDocument/2006/relationships/image" Target="cid:531d4e0813" TargetMode="External"/><Relationship Id="rId351" Type="http://schemas.openxmlformats.org/officeDocument/2006/relationships/hyperlink" Target="cid:cd2d50872" TargetMode="External"/><Relationship Id="rId393" Type="http://schemas.openxmlformats.org/officeDocument/2006/relationships/hyperlink" Target="cid:158324d72" TargetMode="External"/><Relationship Id="rId407" Type="http://schemas.openxmlformats.org/officeDocument/2006/relationships/hyperlink" Target="cid:4e312da52" TargetMode="External"/><Relationship Id="rId449" Type="http://schemas.openxmlformats.org/officeDocument/2006/relationships/hyperlink" Target="cid:698b15552" TargetMode="External"/><Relationship Id="rId211" Type="http://schemas.openxmlformats.org/officeDocument/2006/relationships/hyperlink" Target="cid:c607a7f12" TargetMode="External"/><Relationship Id="rId253" Type="http://schemas.openxmlformats.org/officeDocument/2006/relationships/hyperlink" Target="cid:592330e12" TargetMode="External"/><Relationship Id="rId295" Type="http://schemas.openxmlformats.org/officeDocument/2006/relationships/hyperlink" Target="cid:ea6dd0602" TargetMode="External"/><Relationship Id="rId309" Type="http://schemas.openxmlformats.org/officeDocument/2006/relationships/hyperlink" Target="cid:2c4721fe2" TargetMode="External"/><Relationship Id="rId460" Type="http://schemas.openxmlformats.org/officeDocument/2006/relationships/image" Target="cid:9ffc742213" TargetMode="External"/><Relationship Id="rId48" Type="http://schemas.openxmlformats.org/officeDocument/2006/relationships/image" Target="cid:d0b5888713" TargetMode="External"/><Relationship Id="rId113" Type="http://schemas.openxmlformats.org/officeDocument/2006/relationships/hyperlink" Target="cid:93d06cfe2" TargetMode="External"/><Relationship Id="rId320" Type="http://schemas.openxmlformats.org/officeDocument/2006/relationships/image" Target="cid:64f5effa13" TargetMode="External"/><Relationship Id="rId155" Type="http://schemas.openxmlformats.org/officeDocument/2006/relationships/hyperlink" Target="cid:f09b1ba62" TargetMode="External"/><Relationship Id="rId197" Type="http://schemas.openxmlformats.org/officeDocument/2006/relationships/hyperlink" Target="cid:9a94d6742" TargetMode="External"/><Relationship Id="rId362" Type="http://schemas.openxmlformats.org/officeDocument/2006/relationships/image" Target="cid:193e37f713" TargetMode="External"/><Relationship Id="rId418" Type="http://schemas.openxmlformats.org/officeDocument/2006/relationships/image" Target="cid:81b7b22f13" TargetMode="External"/><Relationship Id="rId222" Type="http://schemas.openxmlformats.org/officeDocument/2006/relationships/image" Target="cid:e7d8c5be13" TargetMode="External"/><Relationship Id="rId264" Type="http://schemas.openxmlformats.org/officeDocument/2006/relationships/image" Target="cid:7d2b301d13" TargetMode="External"/><Relationship Id="rId17" Type="http://schemas.openxmlformats.org/officeDocument/2006/relationships/hyperlink" Target="cid:883802342" TargetMode="External"/><Relationship Id="rId59" Type="http://schemas.openxmlformats.org/officeDocument/2006/relationships/hyperlink" Target="cid:ef30262e2" TargetMode="External"/><Relationship Id="rId124" Type="http://schemas.openxmlformats.org/officeDocument/2006/relationships/image" Target="cid:b896ad6d13" TargetMode="External"/><Relationship Id="rId70" Type="http://schemas.openxmlformats.org/officeDocument/2006/relationships/image" Target="cid:e0ef2d213" TargetMode="External"/><Relationship Id="rId166" Type="http://schemas.openxmlformats.org/officeDocument/2006/relationships/image" Target="cid:a9baa8e13" TargetMode="External"/><Relationship Id="rId331" Type="http://schemas.openxmlformats.org/officeDocument/2006/relationships/hyperlink" Target="cid:8e511c9c2" TargetMode="External"/><Relationship Id="rId373" Type="http://schemas.openxmlformats.org/officeDocument/2006/relationships/hyperlink" Target="cid:488d1aa72" TargetMode="External"/><Relationship Id="rId429" Type="http://schemas.openxmlformats.org/officeDocument/2006/relationships/hyperlink" Target="cid:ac0c2b332" TargetMode="External"/><Relationship Id="rId1" Type="http://schemas.openxmlformats.org/officeDocument/2006/relationships/image" Target="../media/image1.jpeg"/><Relationship Id="rId233" Type="http://schemas.openxmlformats.org/officeDocument/2006/relationships/hyperlink" Target="cid:bf349ae2" TargetMode="External"/><Relationship Id="rId440" Type="http://schemas.openxmlformats.org/officeDocument/2006/relationships/image" Target="cid:d41961ac13" TargetMode="External"/><Relationship Id="rId28" Type="http://schemas.openxmlformats.org/officeDocument/2006/relationships/image" Target="cid:9cc12f6e13" TargetMode="External"/><Relationship Id="rId275" Type="http://schemas.openxmlformats.org/officeDocument/2006/relationships/hyperlink" Target="cid:bb0a5c3f2" TargetMode="External"/><Relationship Id="rId300" Type="http://schemas.openxmlformats.org/officeDocument/2006/relationships/image" Target="cid:fe112e9913" TargetMode="External"/><Relationship Id="rId81" Type="http://schemas.openxmlformats.org/officeDocument/2006/relationships/hyperlink" Target="cid:27d6fdf22" TargetMode="External"/><Relationship Id="rId135" Type="http://schemas.openxmlformats.org/officeDocument/2006/relationships/hyperlink" Target="cid:dc1f67392" TargetMode="External"/><Relationship Id="rId177" Type="http://schemas.openxmlformats.org/officeDocument/2006/relationships/hyperlink" Target="cid:2e6f58082" TargetMode="External"/><Relationship Id="rId342" Type="http://schemas.openxmlformats.org/officeDocument/2006/relationships/image" Target="cid:b23869a713" TargetMode="External"/><Relationship Id="rId384" Type="http://schemas.openxmlformats.org/officeDocument/2006/relationships/image" Target="cid:cd6ed5f013" TargetMode="External"/><Relationship Id="rId202" Type="http://schemas.openxmlformats.org/officeDocument/2006/relationships/image" Target="cid:a60cacae13" TargetMode="External"/><Relationship Id="rId244" Type="http://schemas.openxmlformats.org/officeDocument/2006/relationships/image" Target="cid:2fee711c13" TargetMode="External"/><Relationship Id="rId39" Type="http://schemas.openxmlformats.org/officeDocument/2006/relationships/hyperlink" Target="cid:bbbaca6d2" TargetMode="External"/><Relationship Id="rId286" Type="http://schemas.openxmlformats.org/officeDocument/2006/relationships/image" Target="cid:d9df1e3413" TargetMode="External"/><Relationship Id="rId451" Type="http://schemas.openxmlformats.org/officeDocument/2006/relationships/hyperlink" Target="cid:6ea40eb12" TargetMode="External"/><Relationship Id="rId50" Type="http://schemas.openxmlformats.org/officeDocument/2006/relationships/image" Target="cid:dfd4546613" TargetMode="External"/><Relationship Id="rId104" Type="http://schemas.openxmlformats.org/officeDocument/2006/relationships/image" Target="cid:7a31edd613" TargetMode="External"/><Relationship Id="rId146" Type="http://schemas.openxmlformats.org/officeDocument/2006/relationships/image" Target="cid:e293c51913" TargetMode="External"/><Relationship Id="rId188" Type="http://schemas.openxmlformats.org/officeDocument/2006/relationships/image" Target="cid:579a7f2113" TargetMode="External"/><Relationship Id="rId311" Type="http://schemas.openxmlformats.org/officeDocument/2006/relationships/hyperlink" Target="cid:3176d9812" TargetMode="External"/><Relationship Id="rId353" Type="http://schemas.openxmlformats.org/officeDocument/2006/relationships/hyperlink" Target="cid:d12328e62" TargetMode="External"/><Relationship Id="rId395" Type="http://schemas.openxmlformats.org/officeDocument/2006/relationships/hyperlink" Target="cid:1aa77f3c2" TargetMode="External"/><Relationship Id="rId409" Type="http://schemas.openxmlformats.org/officeDocument/2006/relationships/hyperlink" Target="cid:5da2d36c2" TargetMode="External"/><Relationship Id="rId92" Type="http://schemas.openxmlformats.org/officeDocument/2006/relationships/image" Target="cid:4babe7a413" TargetMode="External"/><Relationship Id="rId213" Type="http://schemas.openxmlformats.org/officeDocument/2006/relationships/hyperlink" Target="cid:c8f5e1192" TargetMode="External"/><Relationship Id="rId420" Type="http://schemas.openxmlformats.org/officeDocument/2006/relationships/image" Target="cid:87b1653313" TargetMode="External"/><Relationship Id="rId255" Type="http://schemas.openxmlformats.org/officeDocument/2006/relationships/hyperlink" Target="cid:688eac6f2" TargetMode="External"/><Relationship Id="rId297" Type="http://schemas.openxmlformats.org/officeDocument/2006/relationships/hyperlink" Target="cid:f8f29c962" TargetMode="External"/><Relationship Id="rId462" Type="http://schemas.openxmlformats.org/officeDocument/2006/relationships/image" Target="cid:c6f2114013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" name="Picture 2" descr="cid:650096f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" name="Picture 2" descr="cid:738f7e7313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" name="Picture 2" descr="cid:7393133f13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" name="Picture 2" descr="cid:7395293113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 cstate="print"/>
        <a:srcRect/>
        <a:stretch>
          <a:fillRect/>
        </a:stretch>
      </xdr:blipFill>
      <xdr:spPr bwMode="auto">
        <a:xfrm>
          <a:off x="21516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" name="Picture 2" descr="cid:78be76ce13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" name="Picture 2" descr="cid:78c0f48013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" name="Picture 2" descr="cid:7dde59d613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" name="Picture 2" descr="cid:8838026613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" name="Picture 2" descr="cid:883d555513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" name="Picture 2" descr="cid:97a5ff3513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" name="Picture 2" descr="cid:97a883f913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" name="Picture 2" descr="cid:97aae13713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" name="Picture 2" descr="cid:9cc12f6e13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" name="Picture 2" descr="cid:a1ed202213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" name="Picture 2" descr="cid:a711f73213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" name="Picture 2" descr="cid:ac87b7df13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" name="Picture 2" descr="cid:bbb2dea413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" name="Picture 2" descr="cid:bbb631eb13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" name="Picture 2" descr="cid:bbbaca8f13">
          <a:hlinkClick xmlns:r="http://schemas.openxmlformats.org/officeDocument/2006/relationships" r:id="rId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" name="Picture 2" descr="cid:c0d5d5a813">
          <a:hlinkClick xmlns:r="http://schemas.openxmlformats.org/officeDocument/2006/relationships" r:id="rId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" name="Picture 2" descr="cid:c5fc194a13">
          <a:hlinkClick xmlns:r="http://schemas.openxmlformats.org/officeDocument/2006/relationships" r:id="rId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" name="Picture 2" descr="cid:cb1fd4e013">
          <a:hlinkClick xmlns:r="http://schemas.openxmlformats.org/officeDocument/2006/relationships" r:id="rId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" name="Picture 2" descr="cid:d0b5888713">
          <a:hlinkClick xmlns:r="http://schemas.openxmlformats.org/officeDocument/2006/relationships" r:id="rId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" name="Picture 2" descr="cid:dfd4546613">
          <a:hlinkClick xmlns:r="http://schemas.openxmlformats.org/officeDocument/2006/relationships" r:id="rId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" name="Picture 2" descr="cid:dfd5ecc813">
          <a:hlinkClick xmlns:r="http://schemas.openxmlformats.org/officeDocument/2006/relationships" r:id="rId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" name="Picture 2" descr="cid:e1e57b1713">
          <a:hlinkClick xmlns:r="http://schemas.openxmlformats.org/officeDocument/2006/relationships" r:id="rId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" name="Picture 2" descr="cid:e76dc9a413">
          <a:hlinkClick xmlns:r="http://schemas.openxmlformats.org/officeDocument/2006/relationships" r:id="rId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" name="Picture 2" descr="cid:eca83a0c13">
          <a:hlinkClick xmlns:r="http://schemas.openxmlformats.org/officeDocument/2006/relationships" r:id="rId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" name="Picture 2" descr="cid:ef30265413">
          <a:hlinkClick xmlns:r="http://schemas.openxmlformats.org/officeDocument/2006/relationships" r:id="rId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" name="Picture 2" descr="cid:f456204213">
          <a:hlinkClick xmlns:r="http://schemas.openxmlformats.org/officeDocument/2006/relationships" r:id="rId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" name="Picture 2" descr="cid:38d18d213">
          <a:hlinkClick xmlns:r="http://schemas.openxmlformats.org/officeDocument/2006/relationships" r:id="rId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" name="Picture 2" descr="cid:38f9f3713">
          <a:hlinkClick xmlns:r="http://schemas.openxmlformats.org/officeDocument/2006/relationships" r:id="rId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" name="Picture 2" descr="cid:392276913">
          <a:hlinkClick xmlns:r="http://schemas.openxmlformats.org/officeDocument/2006/relationships" r:id="rId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" name="Picture 2" descr="cid:e0ef2d213">
          <a:hlinkClick xmlns:r="http://schemas.openxmlformats.org/officeDocument/2006/relationships" r:id="rId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" name="Picture 2" descr="cid:e111a3a13">
          <a:hlinkClick xmlns:r="http://schemas.openxmlformats.org/officeDocument/2006/relationships" r:id="rId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" name="Picture 2" descr="cid:1338c59c13">
          <a:hlinkClick xmlns:r="http://schemas.openxmlformats.org/officeDocument/2006/relationships" r:id="rId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" name="Picture 2" descr="cid:185a1bab13">
          <a:hlinkClick xmlns:r="http://schemas.openxmlformats.org/officeDocument/2006/relationships" r:id="rId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7" name="Picture 2" descr="cid:27d3d8c413">
          <a:hlinkClick xmlns:r="http://schemas.openxmlformats.org/officeDocument/2006/relationships" r:id="rId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9" name="Picture 2" descr="cid:27d58f7c13">
          <a:hlinkClick xmlns:r="http://schemas.openxmlformats.org/officeDocument/2006/relationships" r:id="rId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81" name="Picture 2" descr="cid:27d6fe1a13">
          <a:hlinkClick xmlns:r="http://schemas.openxmlformats.org/officeDocument/2006/relationships" r:id="rId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" name="Picture 2" descr="cid:2deb17eb13">
          <a:hlinkClick xmlns:r="http://schemas.openxmlformats.org/officeDocument/2006/relationships" r:id="rId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" name="Picture 2" descr="cid:321b9fbf13">
          <a:hlinkClick xmlns:r="http://schemas.openxmlformats.org/officeDocument/2006/relationships" r:id="rId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" name="Picture 2" descr="cid:3c6ac21013">
          <a:hlinkClick xmlns:r="http://schemas.openxmlformats.org/officeDocument/2006/relationships" r:id="rId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" name="Picture 2" descr="cid:3c6fa8b013">
          <a:hlinkClick xmlns:r="http://schemas.openxmlformats.org/officeDocument/2006/relationships" r:id="rId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" name="Picture 2" descr="cid:4babe7a413">
          <a:hlinkClick xmlns:r="http://schemas.openxmlformats.org/officeDocument/2006/relationships" r:id="rId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" name="Picture 2" descr="cid:4bad0c6813">
          <a:hlinkClick xmlns:r="http://schemas.openxmlformats.org/officeDocument/2006/relationships" r:id="rId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" name="Picture 2" descr="cid:56290cef13">
          <a:hlinkClick xmlns:r="http://schemas.openxmlformats.org/officeDocument/2006/relationships" r:id="rId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" name="Picture 2" descr="cid:5b3e82c213">
          <a:hlinkClick xmlns:r="http://schemas.openxmlformats.org/officeDocument/2006/relationships" r:id="rId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" name="Picture 2" descr="cid:6fdc690013">
          <a:hlinkClick xmlns:r="http://schemas.openxmlformats.org/officeDocument/2006/relationships" r:id="rId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" name="Picture 2" descr="cid:750aa1e013">
          <a:hlinkClick xmlns:r="http://schemas.openxmlformats.org/officeDocument/2006/relationships" r:id="rId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" name="Picture 2" descr="cid:7a31edd613">
          <a:hlinkClick xmlns:r="http://schemas.openxmlformats.org/officeDocument/2006/relationships" r:id="rId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" name="Picture 2" descr="cid:7f5152f613">
          <a:hlinkClick xmlns:r="http://schemas.openxmlformats.org/officeDocument/2006/relationships" r:id="rId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" name="Picture 2" descr="cid:8476340b13">
          <a:hlinkClick xmlns:r="http://schemas.openxmlformats.org/officeDocument/2006/relationships" r:id="rId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" name="Picture 2" descr="cid:93cbd5bb13">
          <a:hlinkClick xmlns:r="http://schemas.openxmlformats.org/officeDocument/2006/relationships" r:id="rId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" name="Picture 2" descr="cid:93cf0ff613">
          <a:hlinkClick xmlns:r="http://schemas.openxmlformats.org/officeDocument/2006/relationships" r:id="rId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" name="Picture 2" descr="cid:93d06d3013">
          <a:hlinkClick xmlns:r="http://schemas.openxmlformats.org/officeDocument/2006/relationships" r:id="rId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" name="Picture 2" descr="cid:9917345813">
          <a:hlinkClick xmlns:r="http://schemas.openxmlformats.org/officeDocument/2006/relationships" r:id="rId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" name="Picture 2" descr="cid:9ef219cb13">
          <a:hlinkClick xmlns:r="http://schemas.openxmlformats.org/officeDocument/2006/relationships" r:id="rId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" name="Picture 2" descr="cid:a368611313">
          <a:hlinkClick xmlns:r="http://schemas.openxmlformats.org/officeDocument/2006/relationships" r:id="rId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" name="Picture 2" descr="cid:a88b2fa613">
          <a:hlinkClick xmlns:r="http://schemas.openxmlformats.org/officeDocument/2006/relationships" r:id="rId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" name="Picture 2" descr="cid:b896ad6d13">
          <a:hlinkClick xmlns:r="http://schemas.openxmlformats.org/officeDocument/2006/relationships" r:id="rId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" name="Picture 2" descr="cid:b8993aa413">
          <a:hlinkClick xmlns:r="http://schemas.openxmlformats.org/officeDocument/2006/relationships" r:id="rId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" name="Picture 2" descr="cid:b8b36ae913">
          <a:hlinkClick xmlns:r="http://schemas.openxmlformats.org/officeDocument/2006/relationships" r:id="rId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" name="Picture 2" descr="cid:bd29a19c13">
          <a:hlinkClick xmlns:r="http://schemas.openxmlformats.org/officeDocument/2006/relationships" r:id="rId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" name="Picture 2" descr="cid:c246516c13">
          <a:hlinkClick xmlns:r="http://schemas.openxmlformats.org/officeDocument/2006/relationships" r:id="rId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" name="Picture 2" descr="cid:c8af4f1913">
          <a:hlinkClick xmlns:r="http://schemas.openxmlformats.org/officeDocument/2006/relationships" r:id="rId1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" name="Picture 2" descr="cid:dc1f676113">
          <a:hlinkClick xmlns:r="http://schemas.openxmlformats.org/officeDocument/2006/relationships" r:id="rId1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" name="Picture 2" descr="cid:dc21cebf13">
          <a:hlinkClick xmlns:r="http://schemas.openxmlformats.org/officeDocument/2006/relationships" r:id="rId1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" name="Picture 2" descr="cid:dc24c38713">
          <a:hlinkClick xmlns:r="http://schemas.openxmlformats.org/officeDocument/2006/relationships" r:id="rId1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1" name="Picture 2" descr="cid:e129789e13">
          <a:hlinkClick xmlns:r="http://schemas.openxmlformats.org/officeDocument/2006/relationships" r:id="rId1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3" name="Picture 2" descr="cid:e2636a6713">
          <a:hlinkClick xmlns:r="http://schemas.openxmlformats.org/officeDocument/2006/relationships" r:id="rId1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5" name="Picture 2" descr="cid:e293c51913">
          <a:hlinkClick xmlns:r="http://schemas.openxmlformats.org/officeDocument/2006/relationships" r:id="rId1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7" name="Picture 2" descr="cid:e39a52ae13">
          <a:hlinkClick xmlns:r="http://schemas.openxmlformats.org/officeDocument/2006/relationships" r:id="rId1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8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9" name="Picture 2" descr="cid:ea1527d513">
          <a:hlinkClick xmlns:r="http://schemas.openxmlformats.org/officeDocument/2006/relationships" r:id="rId1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0" cstate="print"/>
        <a:srcRect/>
        <a:stretch>
          <a:fillRect/>
        </a:stretch>
      </xdr:blipFill>
      <xdr:spPr bwMode="auto">
        <a:xfrm>
          <a:off x="19488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1" name="Picture 2" descr="cid:ecaa3d3d13">
          <a:hlinkClick xmlns:r="http://schemas.openxmlformats.org/officeDocument/2006/relationships" r:id="rId1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2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3" name="Picture 2" descr="cid:ed79471e13">
          <a:hlinkClick xmlns:r="http://schemas.openxmlformats.org/officeDocument/2006/relationships" r:id="rId1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4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5" name="Picture 2" descr="cid:f09b1bd013">
          <a:hlinkClick xmlns:r="http://schemas.openxmlformats.org/officeDocument/2006/relationships" r:id="rId1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7" name="Picture 2" descr="cid:14277013">
          <a:hlinkClick xmlns:r="http://schemas.openxmlformats.org/officeDocument/2006/relationships" r:id="rId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8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9" name="Picture 2" descr="cid:241934713">
          <a:hlinkClick xmlns:r="http://schemas.openxmlformats.org/officeDocument/2006/relationships" r:id="rId1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0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1" name="Picture 2" descr="cid:55eafc213">
          <a:hlinkClick xmlns:r="http://schemas.openxmlformats.org/officeDocument/2006/relationships" r:id="rId1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2" cstate="print"/>
        <a:srcRect/>
        <a:stretch>
          <a:fillRect/>
        </a:stretch>
      </xdr:blipFill>
      <xdr:spPr bwMode="auto">
        <a:xfrm>
          <a:off x="20202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3" name="Picture 2" descr="cid:a6fd2fd13">
          <a:hlinkClick xmlns:r="http://schemas.openxmlformats.org/officeDocument/2006/relationships" r:id="rId1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4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5" name="Picture 2" descr="cid:a9baa8e13">
          <a:hlinkClick xmlns:r="http://schemas.openxmlformats.org/officeDocument/2006/relationships" r:id="rId1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6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7" name="Picture 2" descr="cid:fa4c68513">
          <a:hlinkClick xmlns:r="http://schemas.openxmlformats.org/officeDocument/2006/relationships" r:id="rId1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9" name="Picture 2" descr="cid:1600d1f413">
          <a:hlinkClick xmlns:r="http://schemas.openxmlformats.org/officeDocument/2006/relationships" r:id="rId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1" name="Picture 2" descr="cid:16470bac13">
          <a:hlinkClick xmlns:r="http://schemas.openxmlformats.org/officeDocument/2006/relationships" r:id="rId1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3" name="Picture 2" descr="cid:2421fe4c13">
          <a:hlinkClick xmlns:r="http://schemas.openxmlformats.org/officeDocument/2006/relationships" r:id="rId1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5" name="Picture 2" descr="cid:2a30ebbf13">
          <a:hlinkClick xmlns:r="http://schemas.openxmlformats.org/officeDocument/2006/relationships" r:id="rId1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7" name="Picture 2" descr="cid:2e6f582e13">
          <a:hlinkClick xmlns:r="http://schemas.openxmlformats.org/officeDocument/2006/relationships" r:id="rId1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9" name="Picture 2" descr="cid:4307d8dd13">
          <a:hlinkClick xmlns:r="http://schemas.openxmlformats.org/officeDocument/2006/relationships" r:id="rId1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1" name="Picture 2" descr="cid:482d451d13">
          <a:hlinkClick xmlns:r="http://schemas.openxmlformats.org/officeDocument/2006/relationships" r:id="rId1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3" name="Picture 2" descr="cid:4d58e2a713">
          <a:hlinkClick xmlns:r="http://schemas.openxmlformats.org/officeDocument/2006/relationships" r:id="rId1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5" name="Picture 2" descr="cid:531d4e0813">
          <a:hlinkClick xmlns:r="http://schemas.openxmlformats.org/officeDocument/2006/relationships" r:id="rId1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7" name="Picture 2" descr="cid:579a7f2113">
          <a:hlinkClick xmlns:r="http://schemas.openxmlformats.org/officeDocument/2006/relationships" r:id="rId1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9" name="Picture 2" descr="cid:5dbe5bf513">
          <a:hlinkClick xmlns:r="http://schemas.openxmlformats.org/officeDocument/2006/relationships" r:id="rId1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1" name="Picture 2" descr="cid:671668c913">
          <a:hlinkClick xmlns:r="http://schemas.openxmlformats.org/officeDocument/2006/relationships" r:id="rId1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3" name="Picture 2" descr="cid:6c3b181013">
          <a:hlinkClick xmlns:r="http://schemas.openxmlformats.org/officeDocument/2006/relationships" r:id="rId1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4" cstate="print"/>
        <a:srcRect/>
        <a:stretch>
          <a:fillRect/>
        </a:stretch>
      </xdr:blipFill>
      <xdr:spPr bwMode="auto">
        <a:xfrm>
          <a:off x="2119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5" name="Picture 2" descr="cid:9571363a13">
          <a:hlinkClick xmlns:r="http://schemas.openxmlformats.org/officeDocument/2006/relationships" r:id="rId1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7" name="Picture 2" descr="cid:9a94d69913">
          <a:hlinkClick xmlns:r="http://schemas.openxmlformats.org/officeDocument/2006/relationships" r:id="rId1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9" name="Picture 2" descr="cid:9fc12dfe13">
          <a:hlinkClick xmlns:r="http://schemas.openxmlformats.org/officeDocument/2006/relationships" r:id="rId1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1" name="Picture 2" descr="cid:a60cacae13">
          <a:hlinkClick xmlns:r="http://schemas.openxmlformats.org/officeDocument/2006/relationships" r:id="rId2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3" name="Picture 2" descr="cid:aad101f313">
          <a:hlinkClick xmlns:r="http://schemas.openxmlformats.org/officeDocument/2006/relationships" r:id="rId2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5" name="Picture 2" descr="cid:b45939ec13">
          <a:hlinkClick xmlns:r="http://schemas.openxmlformats.org/officeDocument/2006/relationships" r:id="rId2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6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7" name="Picture 2" descr="cid:b979451613">
          <a:hlinkClick xmlns:r="http://schemas.openxmlformats.org/officeDocument/2006/relationships" r:id="rId2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9" name="Picture 2" descr="cid:be9a3ee813">
          <a:hlinkClick xmlns:r="http://schemas.openxmlformats.org/officeDocument/2006/relationships" r:id="rId2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1" name="Picture 2" descr="cid:c607a81c13">
          <a:hlinkClick xmlns:r="http://schemas.openxmlformats.org/officeDocument/2006/relationships" r:id="rId2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3" name="Picture 2" descr="cid:c8f5e14113">
          <a:hlinkClick xmlns:r="http://schemas.openxmlformats.org/officeDocument/2006/relationships" r:id="rId2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5" name="Picture 2" descr="cid:d85c69b313">
          <a:hlinkClick xmlns:r="http://schemas.openxmlformats.org/officeDocument/2006/relationships" r:id="rId2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7" name="Picture 2" descr="cid:dd85b63513">
          <a:hlinkClick xmlns:r="http://schemas.openxmlformats.org/officeDocument/2006/relationships" r:id="rId2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9" name="Picture 2" descr="cid:e2b490ca13">
          <a:hlinkClick xmlns:r="http://schemas.openxmlformats.org/officeDocument/2006/relationships" r:id="rId2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1" name="Picture 2" descr="cid:e7d8c5be13">
          <a:hlinkClick xmlns:r="http://schemas.openxmlformats.org/officeDocument/2006/relationships" r:id="rId2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3" name="Picture 2" descr="cid:ed01ac3f13">
          <a:hlinkClick xmlns:r="http://schemas.openxmlformats.org/officeDocument/2006/relationships" r:id="rId2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5" name="Picture 2" descr="cid:fd1fb7e513">
          <a:hlinkClick xmlns:r="http://schemas.openxmlformats.org/officeDocument/2006/relationships" r:id="rId2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7" name="Picture 2" descr="cid:fd20b79113">
          <a:hlinkClick xmlns:r="http://schemas.openxmlformats.org/officeDocument/2006/relationships" r:id="rId2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9" name="Picture 2" descr="cid:196d9a913">
          <a:hlinkClick xmlns:r="http://schemas.openxmlformats.org/officeDocument/2006/relationships" r:id="rId2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1" name="Picture 2" descr="cid:7e6338613">
          <a:hlinkClick xmlns:r="http://schemas.openxmlformats.org/officeDocument/2006/relationships" r:id="rId2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3" name="Picture 2" descr="cid:bf349d213">
          <a:hlinkClick xmlns:r="http://schemas.openxmlformats.org/officeDocument/2006/relationships" r:id="rId2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5" name="Picture 2" descr="cid:1128430c13">
          <a:hlinkClick xmlns:r="http://schemas.openxmlformats.org/officeDocument/2006/relationships" r:id="rId2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7" name="Picture 2" descr="cid:207b4f4113">
          <a:hlinkClick xmlns:r="http://schemas.openxmlformats.org/officeDocument/2006/relationships" r:id="rId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9" name="Picture 2" descr="cid:25a2b89113">
          <a:hlinkClick xmlns:r="http://schemas.openxmlformats.org/officeDocument/2006/relationships" r:id="rId2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1" name="Picture 2" descr="cid:2accc0ec13">
          <a:hlinkClick xmlns:r="http://schemas.openxmlformats.org/officeDocument/2006/relationships" r:id="rId2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3" name="Picture 2" descr="cid:2fee711c13">
          <a:hlinkClick xmlns:r="http://schemas.openxmlformats.org/officeDocument/2006/relationships" r:id="rId2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5" name="Picture 2" descr="cid:451c38e513">
          <a:hlinkClick xmlns:r="http://schemas.openxmlformats.org/officeDocument/2006/relationships" r:id="rId2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7" name="Picture 2" descr="cid:49a8285213">
          <a:hlinkClick xmlns:r="http://schemas.openxmlformats.org/officeDocument/2006/relationships" r:id="rId2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9" name="Picture 2" descr="cid:4fda174d13">
          <a:hlinkClick xmlns:r="http://schemas.openxmlformats.org/officeDocument/2006/relationships" r:id="rId2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1" name="Picture 2" descr="cid:53f9d4e613">
          <a:hlinkClick xmlns:r="http://schemas.openxmlformats.org/officeDocument/2006/relationships" r:id="rId2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3" name="Picture 2" descr="cid:5923310913">
          <a:hlinkClick xmlns:r="http://schemas.openxmlformats.org/officeDocument/2006/relationships" r:id="rId2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5" name="Picture 2" descr="cid:688eac9213">
          <a:hlinkClick xmlns:r="http://schemas.openxmlformats.org/officeDocument/2006/relationships" r:id="rId2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7" name="Picture 2" descr="cid:72d9e8ca13">
          <a:hlinkClick xmlns:r="http://schemas.openxmlformats.org/officeDocument/2006/relationships" r:id="rId2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9" name="Picture 2" descr="cid:72dad92513">
          <a:hlinkClick xmlns:r="http://schemas.openxmlformats.org/officeDocument/2006/relationships" r:id="rId2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1" name="Picture 2" descr="cid:7804083513">
          <a:hlinkClick xmlns:r="http://schemas.openxmlformats.org/officeDocument/2006/relationships" r:id="rId2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3" name="Picture 2" descr="cid:7d2b301d13">
          <a:hlinkClick xmlns:r="http://schemas.openxmlformats.org/officeDocument/2006/relationships" r:id="rId2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5" name="Picture 2" descr="cid:8c9b568c13">
          <a:hlinkClick xmlns:r="http://schemas.openxmlformats.org/officeDocument/2006/relationships" r:id="rId2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7" name="Picture 2" descr="cid:96e6abaa13">
          <a:hlinkClick xmlns:r="http://schemas.openxmlformats.org/officeDocument/2006/relationships" r:id="rId2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8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9" name="Picture 2" descr="cid:b0aaf7de13">
          <a:hlinkClick xmlns:r="http://schemas.openxmlformats.org/officeDocument/2006/relationships" r:id="rId2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1" name="Picture 2" descr="cid:bb0725a813">
          <a:hlinkClick xmlns:r="http://schemas.openxmlformats.org/officeDocument/2006/relationships" r:id="rId2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3" name="Picture 2" descr="cid:bb08328813">
          <a:hlinkClick xmlns:r="http://schemas.openxmlformats.org/officeDocument/2006/relationships" r:id="rId2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5" name="Picture 2" descr="cid:bb0a5c6213">
          <a:hlinkClick xmlns:r="http://schemas.openxmlformats.org/officeDocument/2006/relationships" r:id="rId2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7" name="Picture 2" descr="cid:bbbeaa0e13">
          <a:hlinkClick xmlns:r="http://schemas.openxmlformats.org/officeDocument/2006/relationships" r:id="rId2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9" name="Picture 2" descr="cid:c022960213">
          <a:hlinkClick xmlns:r="http://schemas.openxmlformats.org/officeDocument/2006/relationships" r:id="rId2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1" name="Picture 2" descr="cid:c547f7c813">
          <a:hlinkClick xmlns:r="http://schemas.openxmlformats.org/officeDocument/2006/relationships" r:id="rId2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3" name="Picture 2" descr="cid:d51f223613">
          <a:hlinkClick xmlns:r="http://schemas.openxmlformats.org/officeDocument/2006/relationships" r:id="rId2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5" name="Picture 2" descr="cid:d9df1e3413">
          <a:hlinkClick xmlns:r="http://schemas.openxmlformats.org/officeDocument/2006/relationships" r:id="rId2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7" name="Picture 2" descr="cid:da32c0b013">
          <a:hlinkClick xmlns:r="http://schemas.openxmlformats.org/officeDocument/2006/relationships" r:id="rId2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9" name="Picture 2" descr="cid:da5389d113">
          <a:hlinkClick xmlns:r="http://schemas.openxmlformats.org/officeDocument/2006/relationships" r:id="rId2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1" name="Picture 2" descr="cid:df11ed3b13">
          <a:hlinkClick xmlns:r="http://schemas.openxmlformats.org/officeDocument/2006/relationships" r:id="rId2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3" name="Picture 2" descr="cid:e43b3fc913">
          <a:hlinkClick xmlns:r="http://schemas.openxmlformats.org/officeDocument/2006/relationships" r:id="rId2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5" name="Picture 2" descr="cid:ea6dd08913">
          <a:hlinkClick xmlns:r="http://schemas.openxmlformats.org/officeDocument/2006/relationships" r:id="rId2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7" name="Picture 2" descr="cid:f8f29cbf13">
          <a:hlinkClick xmlns:r="http://schemas.openxmlformats.org/officeDocument/2006/relationships" r:id="rId2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9" name="Picture 2" descr="cid:fe112e9913">
          <a:hlinkClick xmlns:r="http://schemas.openxmlformats.org/officeDocument/2006/relationships" r:id="rId2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1" name="Picture 2" descr="cid:41f092313">
          <a:hlinkClick xmlns:r="http://schemas.openxmlformats.org/officeDocument/2006/relationships" r:id="rId3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3" name="Picture 2" descr="cid:858465413">
          <a:hlinkClick xmlns:r="http://schemas.openxmlformats.org/officeDocument/2006/relationships" r:id="rId3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5" name="Picture 2" descr="cid:da5777c13">
          <a:hlinkClick xmlns:r="http://schemas.openxmlformats.org/officeDocument/2006/relationships" r:id="rId3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7" name="Picture 2" descr="cid:2722c4e513">
          <a:hlinkClick xmlns:r="http://schemas.openxmlformats.org/officeDocument/2006/relationships" r:id="rId3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9" name="Picture 2" descr="cid:2c47223813">
          <a:hlinkClick xmlns:r="http://schemas.openxmlformats.org/officeDocument/2006/relationships" r:id="rId3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1" name="Picture 2" descr="cid:3176d9a713">
          <a:hlinkClick xmlns:r="http://schemas.openxmlformats.org/officeDocument/2006/relationships" r:id="rId3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3" name="Picture 2" descr="cid:460f5a8f13">
          <a:hlinkClick xmlns:r="http://schemas.openxmlformats.org/officeDocument/2006/relationships" r:id="rId3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4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5" name="Picture 2" descr="cid:5586102e13">
          <a:hlinkClick xmlns:r="http://schemas.openxmlformats.org/officeDocument/2006/relationships" r:id="rId3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6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7" name="Picture 2" descr="cid:5588ec7013">
          <a:hlinkClick xmlns:r="http://schemas.openxmlformats.org/officeDocument/2006/relationships" r:id="rId3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8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9" name="Picture 2" descr="cid:64f5effa13">
          <a:hlinkClick xmlns:r="http://schemas.openxmlformats.org/officeDocument/2006/relationships" r:id="rId3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1" name="Picture 2" descr="cid:7569af6313">
          <a:hlinkClick xmlns:r="http://schemas.openxmlformats.org/officeDocument/2006/relationships" r:id="rId3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3" name="Picture 2" descr="cid:756b0d1e13">
          <a:hlinkClick xmlns:r="http://schemas.openxmlformats.org/officeDocument/2006/relationships" r:id="rId3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5" name="Picture 2" descr="cid:798fde1113">
          <a:hlinkClick xmlns:r="http://schemas.openxmlformats.org/officeDocument/2006/relationships" r:id="rId3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7" name="Picture 2" descr="cid:88fc8e9d13">
          <a:hlinkClick xmlns:r="http://schemas.openxmlformats.org/officeDocument/2006/relationships" r:id="rId3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9" name="Picture 2" descr="cid:89dfa1d413">
          <a:hlinkClick xmlns:r="http://schemas.openxmlformats.org/officeDocument/2006/relationships" r:id="rId3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1" name="Picture 2" descr="cid:8e511cc513">
          <a:hlinkClick xmlns:r="http://schemas.openxmlformats.org/officeDocument/2006/relationships" r:id="rId3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3" name="Picture 2" descr="cid:934e91da13">
          <a:hlinkClick xmlns:r="http://schemas.openxmlformats.org/officeDocument/2006/relationships" r:id="rId3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5" name="Picture 2" descr="cid:9876b3db13">
          <a:hlinkClick xmlns:r="http://schemas.openxmlformats.org/officeDocument/2006/relationships" r:id="rId3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7" name="Picture 2" descr="cid:9d975cd113">
          <a:hlinkClick xmlns:r="http://schemas.openxmlformats.org/officeDocument/2006/relationships" r:id="rId3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9" name="Picture 2" descr="cid:ad0a8bdd13">
          <a:hlinkClick xmlns:r="http://schemas.openxmlformats.org/officeDocument/2006/relationships" r:id="rId3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1" name="Picture 2" descr="cid:b23869a713">
          <a:hlinkClick xmlns:r="http://schemas.openxmlformats.org/officeDocument/2006/relationships" r:id="rId3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3" name="Picture 2" descr="cid:b85e625313">
          <a:hlinkClick xmlns:r="http://schemas.openxmlformats.org/officeDocument/2006/relationships" r:id="rId3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5" name="Picture 2" descr="cid:bc84eb1013">
          <a:hlinkClick xmlns:r="http://schemas.openxmlformats.org/officeDocument/2006/relationships" r:id="rId3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7" name="Picture 2" descr="cid:c1af07a713">
          <a:hlinkClick xmlns:r="http://schemas.openxmlformats.org/officeDocument/2006/relationships" r:id="rId3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9" name="Picture 2" descr="cid:c6d730e813">
          <a:hlinkClick xmlns:r="http://schemas.openxmlformats.org/officeDocument/2006/relationships" r:id="rId3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1" name="Picture 2" descr="cid:cd2d50ae13">
          <a:hlinkClick xmlns:r="http://schemas.openxmlformats.org/officeDocument/2006/relationships" r:id="rId3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3" name="Picture 2" descr="cid:d123290d13">
          <a:hlinkClick xmlns:r="http://schemas.openxmlformats.org/officeDocument/2006/relationships" r:id="rId3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5" name="Picture 2" descr="cid:d64e537713">
          <a:hlinkClick xmlns:r="http://schemas.openxmlformats.org/officeDocument/2006/relationships" r:id="rId3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7" name="Picture 2" descr="cid:db6b853c13">
          <a:hlinkClick xmlns:r="http://schemas.openxmlformats.org/officeDocument/2006/relationships" r:id="rId3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9" name="Picture 2" descr="cid:9d9114313">
          <a:hlinkClick xmlns:r="http://schemas.openxmlformats.org/officeDocument/2006/relationships" r:id="rId3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1" name="Picture 2" descr="cid:193e37f713">
          <a:hlinkClick xmlns:r="http://schemas.openxmlformats.org/officeDocument/2006/relationships" r:id="rId3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3" name="Picture 2" descr="cid:1e6ccffa13">
          <a:hlinkClick xmlns:r="http://schemas.openxmlformats.org/officeDocument/2006/relationships" r:id="rId3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5" name="Picture 2" descr="cid:238fd07013">
          <a:hlinkClick xmlns:r="http://schemas.openxmlformats.org/officeDocument/2006/relationships" r:id="rId3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7" name="Picture 2" descr="cid:29a565a913">
          <a:hlinkClick xmlns:r="http://schemas.openxmlformats.org/officeDocument/2006/relationships" r:id="rId3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9" name="Picture 2" descr="cid:2dd5453413">
          <a:hlinkClick xmlns:r="http://schemas.openxmlformats.org/officeDocument/2006/relationships" r:id="rId3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1" name="Picture 2" descr="cid:4276af6213">
          <a:hlinkClick xmlns:r="http://schemas.openxmlformats.org/officeDocument/2006/relationships" r:id="rId3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3" name="Picture 2" descr="cid:488d1ad013">
          <a:hlinkClick xmlns:r="http://schemas.openxmlformats.org/officeDocument/2006/relationships" r:id="rId3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5" name="Picture 2" descr="cid:4cbb716013">
          <a:hlinkClick xmlns:r="http://schemas.openxmlformats.org/officeDocument/2006/relationships" r:id="rId3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7" name="Picture 2" descr="cid:51e44aa513">
          <a:hlinkClick xmlns:r="http://schemas.openxmlformats.org/officeDocument/2006/relationships" r:id="rId3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9" name="Picture 2" descr="cid:b3b6d28013">
          <a:hlinkClick xmlns:r="http://schemas.openxmlformats.org/officeDocument/2006/relationships" r:id="rId3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1" name="Picture 2" descr="cid:b9568b9c13">
          <a:hlinkClick xmlns:r="http://schemas.openxmlformats.org/officeDocument/2006/relationships" r:id="rId3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3" name="Picture 2" descr="cid:cd6ed5f013">
          <a:hlinkClick xmlns:r="http://schemas.openxmlformats.org/officeDocument/2006/relationships" r:id="rId3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5" name="Picture 2" descr="cid:d80d7c7b13">
          <a:hlinkClick xmlns:r="http://schemas.openxmlformats.org/officeDocument/2006/relationships" r:id="rId3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7" name="Picture 2" descr="cid:dceb387013">
          <a:hlinkClick xmlns:r="http://schemas.openxmlformats.org/officeDocument/2006/relationships" r:id="rId3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9" name="Picture 2" descr="cid:fbcceb1413">
          <a:hlinkClick xmlns:r="http://schemas.openxmlformats.org/officeDocument/2006/relationships" r:id="rId3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1" name="Picture 2" descr="cid:ee5f6213">
          <a:hlinkClick xmlns:r="http://schemas.openxmlformats.org/officeDocument/2006/relationships" r:id="rId3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3" name="Picture 2" descr="cid:1583250013">
          <a:hlinkClick xmlns:r="http://schemas.openxmlformats.org/officeDocument/2006/relationships" r:id="rId3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5" name="Picture 2" descr="cid:1aa77f6213">
          <a:hlinkClick xmlns:r="http://schemas.openxmlformats.org/officeDocument/2006/relationships" r:id="rId3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7" name="Picture 2" descr="cid:1fd500d013">
          <a:hlinkClick xmlns:r="http://schemas.openxmlformats.org/officeDocument/2006/relationships" r:id="rId3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8" cstate="print"/>
        <a:srcRect/>
        <a:stretch>
          <a:fillRect/>
        </a:stretch>
      </xdr:blipFill>
      <xdr:spPr bwMode="auto">
        <a:xfrm>
          <a:off x="19659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9" name="Picture 2" descr="cid:25d848f913">
          <a:hlinkClick xmlns:r="http://schemas.openxmlformats.org/officeDocument/2006/relationships" r:id="rId3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1" name="Picture 2" descr="cid:3ec6719313">
          <a:hlinkClick xmlns:r="http://schemas.openxmlformats.org/officeDocument/2006/relationships" r:id="rId4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3" name="Picture 2" descr="cid:43f40bee13">
          <a:hlinkClick xmlns:r="http://schemas.openxmlformats.org/officeDocument/2006/relationships" r:id="rId4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5" name="Picture 2" descr="cid:490c124213">
          <a:hlinkClick xmlns:r="http://schemas.openxmlformats.org/officeDocument/2006/relationships" r:id="rId4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7" name="Picture 2" descr="cid:4e312dcc13">
          <a:hlinkClick xmlns:r="http://schemas.openxmlformats.org/officeDocument/2006/relationships" r:id="rId4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9" name="Picture 2" descr="cid:5da2d39113">
          <a:hlinkClick xmlns:r="http://schemas.openxmlformats.org/officeDocument/2006/relationships" r:id="rId4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1" name="Picture 2" descr="cid:62c6dea613">
          <a:hlinkClick xmlns:r="http://schemas.openxmlformats.org/officeDocument/2006/relationships" r:id="rId4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3" name="Picture 2" descr="cid:67f5eab413">
          <a:hlinkClick xmlns:r="http://schemas.openxmlformats.org/officeDocument/2006/relationships" r:id="rId4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5" name="Picture 2" descr="cid:723dedcb13">
          <a:hlinkClick xmlns:r="http://schemas.openxmlformats.org/officeDocument/2006/relationships" r:id="rId4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7" name="Picture 2" descr="cid:81b7b22f13">
          <a:hlinkClick xmlns:r="http://schemas.openxmlformats.org/officeDocument/2006/relationships" r:id="rId4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9" name="Picture 2" descr="cid:87b1653313">
          <a:hlinkClick xmlns:r="http://schemas.openxmlformats.org/officeDocument/2006/relationships" r:id="rId4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1" name="Picture 2" descr="cid:8c0050da13">
          <a:hlinkClick xmlns:r="http://schemas.openxmlformats.org/officeDocument/2006/relationships" r:id="rId4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3" name="Picture 2" descr="cid:91324cd513">
          <a:hlinkClick xmlns:r="http://schemas.openxmlformats.org/officeDocument/2006/relationships" r:id="rId4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5" name="Picture 2" descr="cid:964fe90e13">
          <a:hlinkClick xmlns:r="http://schemas.openxmlformats.org/officeDocument/2006/relationships" r:id="rId4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7" name="Picture 2" descr="cid:a5bfdea013">
          <a:hlinkClick xmlns:r="http://schemas.openxmlformats.org/officeDocument/2006/relationships" r:id="rId4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9" name="Picture 2" descr="cid:ac0c2b5813">
          <a:hlinkClick xmlns:r="http://schemas.openxmlformats.org/officeDocument/2006/relationships" r:id="rId4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1" name="Picture 2" descr="cid:b011a0c113">
          <a:hlinkClick xmlns:r="http://schemas.openxmlformats.org/officeDocument/2006/relationships" r:id="rId4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3" name="Picture 2" descr="cid:c4a27cc213">
          <a:hlinkClick xmlns:r="http://schemas.openxmlformats.org/officeDocument/2006/relationships" r:id="rId4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5" name="Picture 2" descr="cid:c9d21daa13">
          <a:hlinkClick xmlns:r="http://schemas.openxmlformats.org/officeDocument/2006/relationships" r:id="rId4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7" name="Picture 2" descr="cid:cef11cb313">
          <a:hlinkClick xmlns:r="http://schemas.openxmlformats.org/officeDocument/2006/relationships" r:id="rId4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9" name="Picture 2" descr="cid:d41961ac13">
          <a:hlinkClick xmlns:r="http://schemas.openxmlformats.org/officeDocument/2006/relationships" r:id="rId4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1" name="Picture 2" descr="cid:d943ccea13">
          <a:hlinkClick xmlns:r="http://schemas.openxmlformats.org/officeDocument/2006/relationships" r:id="rId4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3" name="Picture 2" descr="cid:de6f2c0e13">
          <a:hlinkClick xmlns:r="http://schemas.openxmlformats.org/officeDocument/2006/relationships" r:id="rId4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5" name="Picture 2" descr="cid:edd0fa3b13">
          <a:hlinkClick xmlns:r="http://schemas.openxmlformats.org/officeDocument/2006/relationships" r:id="rId4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7" name="Picture 2" descr="cid:f3fbac1e13">
          <a:hlinkClick xmlns:r="http://schemas.openxmlformats.org/officeDocument/2006/relationships" r:id="rId4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9" name="Picture 2" descr="cid:698b158313">
          <a:hlinkClick xmlns:r="http://schemas.openxmlformats.org/officeDocument/2006/relationships" r:id="rId4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1" name="Picture 2" descr="cid:6ea40ed913">
          <a:hlinkClick xmlns:r="http://schemas.openxmlformats.org/officeDocument/2006/relationships" r:id="rId4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3" name="Picture 2" descr="cid:7e78fe6c13">
          <a:hlinkClick xmlns:r="http://schemas.openxmlformats.org/officeDocument/2006/relationships" r:id="rId4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5" name="Picture 2" descr="cid:22e6a30d13">
          <a:hlinkClick xmlns:r="http://schemas.openxmlformats.org/officeDocument/2006/relationships" r:id="rId4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7" name="Picture 2" descr="cid:9ab5e32213">
          <a:hlinkClick xmlns:r="http://schemas.openxmlformats.org/officeDocument/2006/relationships" r:id="rId4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9" name="Picture 2" descr="cid:9ffc742213">
          <a:hlinkClick xmlns:r="http://schemas.openxmlformats.org/officeDocument/2006/relationships" r:id="rId4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1" name="Picture 2" descr="cid:c6f2114013">
          <a:hlinkClick xmlns:r="http://schemas.openxmlformats.org/officeDocument/2006/relationships" r:id="rId4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3" name="Picture 2" descr="cid:cd46eca713">
          <a:hlinkClick xmlns:r="http://schemas.openxmlformats.org/officeDocument/2006/relationships" r:id="rId4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38"/>
  <sheetViews>
    <sheetView showGridLines="0"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K19" sqref="K19"/>
    </sheetView>
  </sheetViews>
  <sheetFormatPr defaultRowHeight="11.25" x14ac:dyDescent="0.15"/>
  <cols>
    <col min="1" max="1" width="7.75" style="1" customWidth="1"/>
    <col min="2" max="2" width="4.5" style="4" bestFit="1" customWidth="1"/>
    <col min="3" max="4" width="9" style="1"/>
    <col min="5" max="5" width="10.5" style="1" bestFit="1" customWidth="1"/>
    <col min="6" max="6" width="13.625" style="26" bestFit="1" customWidth="1"/>
    <col min="7" max="7" width="14.125" style="1" bestFit="1" customWidth="1"/>
    <col min="8" max="8" width="11.75" style="26" bestFit="1" customWidth="1"/>
    <col min="9" max="9" width="9.75" style="2" bestFit="1" customWidth="1"/>
    <col min="10" max="10" width="12.75" style="2" bestFit="1" customWidth="1"/>
    <col min="11" max="12" width="9.75" style="2" bestFit="1" customWidth="1"/>
    <col min="13" max="16384" width="9" style="1"/>
  </cols>
  <sheetData>
    <row r="1" spans="1:13" x14ac:dyDescent="0.2">
      <c r="A1" s="5"/>
      <c r="B1" s="6"/>
      <c r="C1" s="7"/>
      <c r="D1" s="8"/>
      <c r="E1" s="9" t="s">
        <v>0</v>
      </c>
      <c r="F1" s="23" t="s">
        <v>1</v>
      </c>
      <c r="G1" s="10" t="s">
        <v>43</v>
      </c>
      <c r="H1" s="23" t="s">
        <v>2</v>
      </c>
      <c r="I1" s="17" t="s">
        <v>41</v>
      </c>
      <c r="J1" s="18" t="s">
        <v>42</v>
      </c>
      <c r="K1" s="19" t="s">
        <v>44</v>
      </c>
      <c r="L1" s="19" t="s">
        <v>45</v>
      </c>
    </row>
    <row r="2" spans="1:13" x14ac:dyDescent="0.15">
      <c r="A2" s="11" t="s">
        <v>3</v>
      </c>
      <c r="B2" s="12"/>
      <c r="C2" s="39" t="s">
        <v>4</v>
      </c>
      <c r="D2" s="39"/>
      <c r="E2" s="13"/>
      <c r="F2" s="24"/>
      <c r="G2" s="14"/>
      <c r="H2" s="24"/>
      <c r="I2" s="20"/>
      <c r="J2" s="21"/>
      <c r="K2" s="22"/>
      <c r="L2" s="22"/>
    </row>
    <row r="3" spans="1:13" x14ac:dyDescent="0.15">
      <c r="A3" s="40" t="s">
        <v>5</v>
      </c>
      <c r="B3" s="40"/>
      <c r="C3" s="40"/>
      <c r="D3" s="40"/>
      <c r="E3" s="15">
        <f>RA!D7</f>
        <v>21572946.862100001</v>
      </c>
      <c r="F3" s="25">
        <f>RA!I7</f>
        <v>2549919.8088000002</v>
      </c>
      <c r="G3" s="16">
        <f>E3-F3</f>
        <v>19023027.053300001</v>
      </c>
      <c r="H3" s="27">
        <f>RA!J7</f>
        <v>11.819988363665701</v>
      </c>
      <c r="I3" s="20">
        <f>SUM(I4:I38)</f>
        <v>21572954.4522512</v>
      </c>
      <c r="J3" s="21">
        <f>SUM(J4:J38)</f>
        <v>19023026.96625077</v>
      </c>
      <c r="K3" s="22">
        <f>E3-I3</f>
        <v>-7.5901511982083321</v>
      </c>
      <c r="L3" s="22">
        <f>G3-J3</f>
        <v>8.7049230933189392E-2</v>
      </c>
    </row>
    <row r="4" spans="1:13" x14ac:dyDescent="0.15">
      <c r="A4" s="41">
        <f>RA!A8</f>
        <v>42037</v>
      </c>
      <c r="B4" s="12">
        <v>12</v>
      </c>
      <c r="C4" s="38" t="s">
        <v>6</v>
      </c>
      <c r="D4" s="38"/>
      <c r="E4" s="15">
        <f>VLOOKUP(C4,RA!B8:D38,3,0)</f>
        <v>994635.83829999994</v>
      </c>
      <c r="F4" s="25">
        <f>VLOOKUP(C4,RA!B8:I41,8,0)</f>
        <v>222757.0257</v>
      </c>
      <c r="G4" s="16">
        <f t="shared" ref="G4:G38" si="0">E4-F4</f>
        <v>771878.81259999995</v>
      </c>
      <c r="H4" s="27">
        <f>RA!J8</f>
        <v>22.395837463561499</v>
      </c>
      <c r="I4" s="20">
        <f>VLOOKUP(B4,RMS!B:D,3,FALSE)</f>
        <v>994637.316659829</v>
      </c>
      <c r="J4" s="21">
        <f>VLOOKUP(B4,RMS!B:E,4,FALSE)</f>
        <v>771878.83104615402</v>
      </c>
      <c r="K4" s="22">
        <f t="shared" ref="K4:K38" si="1">E4-I4</f>
        <v>-1.4783598290523514</v>
      </c>
      <c r="L4" s="22">
        <f t="shared" ref="L4:L38" si="2">G4-J4</f>
        <v>-1.8446154077537358E-2</v>
      </c>
    </row>
    <row r="5" spans="1:13" x14ac:dyDescent="0.15">
      <c r="A5" s="41"/>
      <c r="B5" s="12">
        <v>13</v>
      </c>
      <c r="C5" s="38" t="s">
        <v>7</v>
      </c>
      <c r="D5" s="38"/>
      <c r="E5" s="15">
        <f>VLOOKUP(C5,RA!B8:D39,3,0)</f>
        <v>130949.1623</v>
      </c>
      <c r="F5" s="25">
        <f>VLOOKUP(C5,RA!B9:I42,8,0)</f>
        <v>28306.210899999998</v>
      </c>
      <c r="G5" s="16">
        <f t="shared" si="0"/>
        <v>102642.95139999999</v>
      </c>
      <c r="H5" s="27">
        <f>RA!J9</f>
        <v>21.616183259845101</v>
      </c>
      <c r="I5" s="20">
        <f>VLOOKUP(B5,RMS!B:D,3,FALSE)</f>
        <v>130949.253843514</v>
      </c>
      <c r="J5" s="21">
        <f>VLOOKUP(B5,RMS!B:E,4,FALSE)</f>
        <v>102642.941116587</v>
      </c>
      <c r="K5" s="22">
        <f t="shared" si="1"/>
        <v>-9.1543514005024917E-2</v>
      </c>
      <c r="L5" s="22">
        <f t="shared" si="2"/>
        <v>1.0283412993885577E-2</v>
      </c>
      <c r="M5" s="34"/>
    </row>
    <row r="6" spans="1:13" x14ac:dyDescent="0.15">
      <c r="A6" s="41"/>
      <c r="B6" s="12">
        <v>14</v>
      </c>
      <c r="C6" s="38" t="s">
        <v>8</v>
      </c>
      <c r="D6" s="38"/>
      <c r="E6" s="15">
        <f>VLOOKUP(C6,RA!B10:D40,3,0)</f>
        <v>204765.23379999999</v>
      </c>
      <c r="F6" s="25">
        <f>VLOOKUP(C6,RA!B10:I43,8,0)</f>
        <v>46616.796900000001</v>
      </c>
      <c r="G6" s="16">
        <f t="shared" si="0"/>
        <v>158148.43689999997</v>
      </c>
      <c r="H6" s="27">
        <f>RA!J10</f>
        <v>22.765972540793701</v>
      </c>
      <c r="I6" s="20">
        <f>VLOOKUP(B6,RMS!B:D,3,FALSE)</f>
        <v>204767.20867692301</v>
      </c>
      <c r="J6" s="21">
        <f>VLOOKUP(B6,RMS!B:E,4,FALSE)</f>
        <v>158148.43680940199</v>
      </c>
      <c r="K6" s="22">
        <f>E6-I6</f>
        <v>-1.9748769230209291</v>
      </c>
      <c r="L6" s="22">
        <f t="shared" si="2"/>
        <v>9.0597983216866851E-5</v>
      </c>
      <c r="M6" s="34"/>
    </row>
    <row r="7" spans="1:13" x14ac:dyDescent="0.15">
      <c r="A7" s="41"/>
      <c r="B7" s="12">
        <v>15</v>
      </c>
      <c r="C7" s="38" t="s">
        <v>9</v>
      </c>
      <c r="D7" s="38"/>
      <c r="E7" s="15">
        <f>VLOOKUP(C7,RA!B10:D41,3,0)</f>
        <v>123329.9249</v>
      </c>
      <c r="F7" s="25">
        <f>VLOOKUP(C7,RA!B11:I44,8,0)</f>
        <v>24452.3894</v>
      </c>
      <c r="G7" s="16">
        <f t="shared" si="0"/>
        <v>98877.535499999998</v>
      </c>
      <c r="H7" s="27">
        <f>RA!J11</f>
        <v>19.826809608314299</v>
      </c>
      <c r="I7" s="20">
        <f>VLOOKUP(B7,RMS!B:D,3,FALSE)</f>
        <v>123330.00127008501</v>
      </c>
      <c r="J7" s="21">
        <f>VLOOKUP(B7,RMS!B:E,4,FALSE)</f>
        <v>98877.535228205103</v>
      </c>
      <c r="K7" s="22">
        <f t="shared" si="1"/>
        <v>-7.6370085007511079E-2</v>
      </c>
      <c r="L7" s="22">
        <f t="shared" si="2"/>
        <v>2.717948955250904E-4</v>
      </c>
      <c r="M7" s="34"/>
    </row>
    <row r="8" spans="1:13" x14ac:dyDescent="0.15">
      <c r="A8" s="41"/>
      <c r="B8" s="12">
        <v>16</v>
      </c>
      <c r="C8" s="38" t="s">
        <v>10</v>
      </c>
      <c r="D8" s="38"/>
      <c r="E8" s="15">
        <f>VLOOKUP(C8,RA!B12:D41,3,0)</f>
        <v>399212.93440000003</v>
      </c>
      <c r="F8" s="25">
        <f>VLOOKUP(C8,RA!B12:I45,8,0)</f>
        <v>40815.715100000001</v>
      </c>
      <c r="G8" s="16">
        <f t="shared" si="0"/>
        <v>358397.2193</v>
      </c>
      <c r="H8" s="27">
        <f>RA!J12</f>
        <v>10.224046262765601</v>
      </c>
      <c r="I8" s="20">
        <f>VLOOKUP(B8,RMS!B:D,3,FALSE)</f>
        <v>399212.93718376098</v>
      </c>
      <c r="J8" s="21">
        <f>VLOOKUP(B8,RMS!B:E,4,FALSE)</f>
        <v>358397.21976068401</v>
      </c>
      <c r="K8" s="22">
        <f t="shared" si="1"/>
        <v>-2.7837609522975981E-3</v>
      </c>
      <c r="L8" s="22">
        <f t="shared" si="2"/>
        <v>-4.6068400843068957E-4</v>
      </c>
      <c r="M8" s="34"/>
    </row>
    <row r="9" spans="1:13" x14ac:dyDescent="0.15">
      <c r="A9" s="41"/>
      <c r="B9" s="12">
        <v>17</v>
      </c>
      <c r="C9" s="38" t="s">
        <v>11</v>
      </c>
      <c r="D9" s="38"/>
      <c r="E9" s="15">
        <f>VLOOKUP(C9,RA!B12:D42,3,0)</f>
        <v>434044.40100000001</v>
      </c>
      <c r="F9" s="25">
        <f>VLOOKUP(C9,RA!B13:I46,8,0)</f>
        <v>71146.042100000006</v>
      </c>
      <c r="G9" s="16">
        <f t="shared" si="0"/>
        <v>362898.35889999999</v>
      </c>
      <c r="H9" s="27">
        <f>RA!J13</f>
        <v>16.3914203100157</v>
      </c>
      <c r="I9" s="20">
        <f>VLOOKUP(B9,RMS!B:D,3,FALSE)</f>
        <v>434044.78145641001</v>
      </c>
      <c r="J9" s="21">
        <f>VLOOKUP(B9,RMS!B:E,4,FALSE)</f>
        <v>362898.35951794899</v>
      </c>
      <c r="K9" s="22">
        <f t="shared" si="1"/>
        <v>-0.38045640999916941</v>
      </c>
      <c r="L9" s="22">
        <f t="shared" si="2"/>
        <v>-6.1794900102540851E-4</v>
      </c>
      <c r="M9" s="34"/>
    </row>
    <row r="10" spans="1:13" x14ac:dyDescent="0.15">
      <c r="A10" s="41"/>
      <c r="B10" s="12">
        <v>18</v>
      </c>
      <c r="C10" s="38" t="s">
        <v>12</v>
      </c>
      <c r="D10" s="38"/>
      <c r="E10" s="15">
        <f>VLOOKUP(C10,RA!B14:D43,3,0)</f>
        <v>231990.1508</v>
      </c>
      <c r="F10" s="25">
        <f>VLOOKUP(C10,RA!B14:I47,8,0)</f>
        <v>37867.856200000002</v>
      </c>
      <c r="G10" s="16">
        <f t="shared" si="0"/>
        <v>194122.29459999999</v>
      </c>
      <c r="H10" s="27">
        <f>RA!J14</f>
        <v>16.3230447798821</v>
      </c>
      <c r="I10" s="20">
        <f>VLOOKUP(B10,RMS!B:D,3,FALSE)</f>
        <v>231990.14226666701</v>
      </c>
      <c r="J10" s="21">
        <f>VLOOKUP(B10,RMS!B:E,4,FALSE)</f>
        <v>194122.29848119701</v>
      </c>
      <c r="K10" s="22">
        <f t="shared" si="1"/>
        <v>8.5333329916466027E-3</v>
      </c>
      <c r="L10" s="22">
        <f t="shared" si="2"/>
        <v>-3.8811970152892172E-3</v>
      </c>
      <c r="M10" s="34"/>
    </row>
    <row r="11" spans="1:13" x14ac:dyDescent="0.15">
      <c r="A11" s="41"/>
      <c r="B11" s="12">
        <v>19</v>
      </c>
      <c r="C11" s="38" t="s">
        <v>13</v>
      </c>
      <c r="D11" s="38"/>
      <c r="E11" s="15">
        <f>VLOOKUP(C11,RA!B14:D44,3,0)</f>
        <v>235433.06940000001</v>
      </c>
      <c r="F11" s="25">
        <f>VLOOKUP(C11,RA!B15:I48,8,0)</f>
        <v>8722.1633000000002</v>
      </c>
      <c r="G11" s="16">
        <f t="shared" si="0"/>
        <v>226710.90610000002</v>
      </c>
      <c r="H11" s="27">
        <f>RA!J15</f>
        <v>3.7047315919672599</v>
      </c>
      <c r="I11" s="20">
        <f>VLOOKUP(B11,RMS!B:D,3,FALSE)</f>
        <v>235433.337205983</v>
      </c>
      <c r="J11" s="21">
        <f>VLOOKUP(B11,RMS!B:E,4,FALSE)</f>
        <v>226710.90668461501</v>
      </c>
      <c r="K11" s="22">
        <f t="shared" si="1"/>
        <v>-0.26780598299228586</v>
      </c>
      <c r="L11" s="22">
        <f t="shared" si="2"/>
        <v>-5.8461498701944947E-4</v>
      </c>
      <c r="M11" s="34"/>
    </row>
    <row r="12" spans="1:13" x14ac:dyDescent="0.15">
      <c r="A12" s="41"/>
      <c r="B12" s="12">
        <v>21</v>
      </c>
      <c r="C12" s="38" t="s">
        <v>14</v>
      </c>
      <c r="D12" s="38"/>
      <c r="E12" s="15">
        <f>VLOOKUP(C12,RA!B16:D45,3,0)</f>
        <v>742359.34569999995</v>
      </c>
      <c r="F12" s="25">
        <f>VLOOKUP(C12,RA!B16:I49,8,0)</f>
        <v>14150.624599999999</v>
      </c>
      <c r="G12" s="16">
        <f t="shared" si="0"/>
        <v>728208.72109999997</v>
      </c>
      <c r="H12" s="27">
        <f>RA!J16</f>
        <v>1.9061691190345</v>
      </c>
      <c r="I12" s="20">
        <f>VLOOKUP(B12,RMS!B:D,3,FALSE)</f>
        <v>742359.09901452996</v>
      </c>
      <c r="J12" s="21">
        <f>VLOOKUP(B12,RMS!B:E,4,FALSE)</f>
        <v>728208.72105897404</v>
      </c>
      <c r="K12" s="22">
        <f t="shared" si="1"/>
        <v>0.24668546998873353</v>
      </c>
      <c r="L12" s="22">
        <f t="shared" si="2"/>
        <v>4.1025923565030098E-5</v>
      </c>
      <c r="M12" s="34"/>
    </row>
    <row r="13" spans="1:13" x14ac:dyDescent="0.15">
      <c r="A13" s="41"/>
      <c r="B13" s="12">
        <v>22</v>
      </c>
      <c r="C13" s="38" t="s">
        <v>15</v>
      </c>
      <c r="D13" s="38"/>
      <c r="E13" s="15">
        <f>VLOOKUP(C13,RA!B16:D46,3,0)</f>
        <v>811837.63069999998</v>
      </c>
      <c r="F13" s="25">
        <f>VLOOKUP(C13,RA!B17:I50,8,0)</f>
        <v>71911.024099999995</v>
      </c>
      <c r="G13" s="16">
        <f t="shared" si="0"/>
        <v>739926.60659999994</v>
      </c>
      <c r="H13" s="27">
        <f>RA!J17</f>
        <v>8.8578086775794507</v>
      </c>
      <c r="I13" s="20">
        <f>VLOOKUP(B13,RMS!B:D,3,FALSE)</f>
        <v>811837.77135726495</v>
      </c>
      <c r="J13" s="21">
        <f>VLOOKUP(B13,RMS!B:E,4,FALSE)</f>
        <v>739926.60677094001</v>
      </c>
      <c r="K13" s="22">
        <f t="shared" si="1"/>
        <v>-0.14065726497210562</v>
      </c>
      <c r="L13" s="22">
        <f t="shared" si="2"/>
        <v>-1.7094006761908531E-4</v>
      </c>
      <c r="M13" s="34"/>
    </row>
    <row r="14" spans="1:13" x14ac:dyDescent="0.15">
      <c r="A14" s="41"/>
      <c r="B14" s="12">
        <v>23</v>
      </c>
      <c r="C14" s="38" t="s">
        <v>16</v>
      </c>
      <c r="D14" s="38"/>
      <c r="E14" s="15">
        <f>VLOOKUP(C14,RA!B18:D47,3,0)</f>
        <v>3098724.8347</v>
      </c>
      <c r="F14" s="25">
        <f>VLOOKUP(C14,RA!B18:I51,8,0)</f>
        <v>439319.21830000001</v>
      </c>
      <c r="G14" s="16">
        <f t="shared" si="0"/>
        <v>2659405.6164000002</v>
      </c>
      <c r="H14" s="27">
        <f>RA!J18</f>
        <v>14.177419478504</v>
      </c>
      <c r="I14" s="20">
        <f>VLOOKUP(B14,RMS!B:D,3,FALSE)</f>
        <v>3098724.9191812002</v>
      </c>
      <c r="J14" s="21">
        <f>VLOOKUP(B14,RMS!B:E,4,FALSE)</f>
        <v>2659405.6073059798</v>
      </c>
      <c r="K14" s="22">
        <f t="shared" si="1"/>
        <v>-8.4481200203299522E-2</v>
      </c>
      <c r="L14" s="22">
        <f t="shared" si="2"/>
        <v>9.09402035176754E-3</v>
      </c>
      <c r="M14" s="34"/>
    </row>
    <row r="15" spans="1:13" x14ac:dyDescent="0.15">
      <c r="A15" s="41"/>
      <c r="B15" s="12">
        <v>24</v>
      </c>
      <c r="C15" s="38" t="s">
        <v>17</v>
      </c>
      <c r="D15" s="38"/>
      <c r="E15" s="15">
        <f>VLOOKUP(C15,RA!B18:D48,3,0)</f>
        <v>609569.96109999996</v>
      </c>
      <c r="F15" s="25">
        <f>VLOOKUP(C15,RA!B19:I52,8,0)</f>
        <v>78004.063200000004</v>
      </c>
      <c r="G15" s="16">
        <f t="shared" si="0"/>
        <v>531565.89789999998</v>
      </c>
      <c r="H15" s="27">
        <f>RA!J19</f>
        <v>12.7965726951567</v>
      </c>
      <c r="I15" s="20">
        <f>VLOOKUP(B15,RMS!B:D,3,FALSE)</f>
        <v>609569.92757948698</v>
      </c>
      <c r="J15" s="21">
        <f>VLOOKUP(B15,RMS!B:E,4,FALSE)</f>
        <v>531565.89708290598</v>
      </c>
      <c r="K15" s="22">
        <f t="shared" si="1"/>
        <v>3.3520512981340289E-2</v>
      </c>
      <c r="L15" s="22">
        <f t="shared" si="2"/>
        <v>8.1709399819374084E-4</v>
      </c>
      <c r="M15" s="34"/>
    </row>
    <row r="16" spans="1:13" x14ac:dyDescent="0.15">
      <c r="A16" s="41"/>
      <c r="B16" s="12">
        <v>25</v>
      </c>
      <c r="C16" s="38" t="s">
        <v>18</v>
      </c>
      <c r="D16" s="38"/>
      <c r="E16" s="15">
        <f>VLOOKUP(C16,RA!B20:D49,3,0)</f>
        <v>1542797.8200999999</v>
      </c>
      <c r="F16" s="25">
        <f>VLOOKUP(C16,RA!B20:I53,8,0)</f>
        <v>126930.678</v>
      </c>
      <c r="G16" s="16">
        <f t="shared" si="0"/>
        <v>1415867.1420999998</v>
      </c>
      <c r="H16" s="27">
        <f>RA!J20</f>
        <v>8.2273047282224407</v>
      </c>
      <c r="I16" s="20">
        <f>VLOOKUP(B16,RMS!B:D,3,FALSE)</f>
        <v>1542798.2223</v>
      </c>
      <c r="J16" s="21">
        <f>VLOOKUP(B16,RMS!B:E,4,FALSE)</f>
        <v>1415867.1421000001</v>
      </c>
      <c r="K16" s="22">
        <f t="shared" si="1"/>
        <v>-0.40220000012777746</v>
      </c>
      <c r="L16" s="22">
        <f t="shared" si="2"/>
        <v>0</v>
      </c>
      <c r="M16" s="34"/>
    </row>
    <row r="17" spans="1:13" x14ac:dyDescent="0.15">
      <c r="A17" s="41"/>
      <c r="B17" s="12">
        <v>26</v>
      </c>
      <c r="C17" s="38" t="s">
        <v>19</v>
      </c>
      <c r="D17" s="38"/>
      <c r="E17" s="15">
        <f>VLOOKUP(C17,RA!B20:D50,3,0)</f>
        <v>484252.44589999999</v>
      </c>
      <c r="F17" s="25">
        <f>VLOOKUP(C17,RA!B21:I54,8,0)</f>
        <v>61141.285400000001</v>
      </c>
      <c r="G17" s="16">
        <f t="shared" si="0"/>
        <v>423111.1605</v>
      </c>
      <c r="H17" s="27">
        <f>RA!J21</f>
        <v>12.6259115297532</v>
      </c>
      <c r="I17" s="20">
        <f>VLOOKUP(B17,RMS!B:D,3,FALSE)</f>
        <v>484252.32075752201</v>
      </c>
      <c r="J17" s="21">
        <f>VLOOKUP(B17,RMS!B:E,4,FALSE)</f>
        <v>423111.16046814201</v>
      </c>
      <c r="K17" s="22">
        <f t="shared" si="1"/>
        <v>0.12514247797662392</v>
      </c>
      <c r="L17" s="22">
        <f t="shared" si="2"/>
        <v>3.1857984140515327E-5</v>
      </c>
      <c r="M17" s="34"/>
    </row>
    <row r="18" spans="1:13" x14ac:dyDescent="0.15">
      <c r="A18" s="41"/>
      <c r="B18" s="12">
        <v>27</v>
      </c>
      <c r="C18" s="38" t="s">
        <v>20</v>
      </c>
      <c r="D18" s="38"/>
      <c r="E18" s="15">
        <f>VLOOKUP(C18,RA!B22:D51,3,0)</f>
        <v>1319181.8707000001</v>
      </c>
      <c r="F18" s="25">
        <f>VLOOKUP(C18,RA!B22:I55,8,0)</f>
        <v>185306.8861</v>
      </c>
      <c r="G18" s="16">
        <f t="shared" si="0"/>
        <v>1133874.9846000001</v>
      </c>
      <c r="H18" s="27">
        <f>RA!J22</f>
        <v>14.047106787608501</v>
      </c>
      <c r="I18" s="20">
        <f>VLOOKUP(B18,RMS!B:D,3,FALSE)</f>
        <v>1319183.3515999999</v>
      </c>
      <c r="J18" s="21">
        <f>VLOOKUP(B18,RMS!B:E,4,FALSE)</f>
        <v>1133874.9876000001</v>
      </c>
      <c r="K18" s="22">
        <f t="shared" si="1"/>
        <v>-1.4808999998494983</v>
      </c>
      <c r="L18" s="22">
        <f t="shared" si="2"/>
        <v>-3.0000000260770321E-3</v>
      </c>
      <c r="M18" s="34"/>
    </row>
    <row r="19" spans="1:13" x14ac:dyDescent="0.15">
      <c r="A19" s="41"/>
      <c r="B19" s="12">
        <v>29</v>
      </c>
      <c r="C19" s="38" t="s">
        <v>21</v>
      </c>
      <c r="D19" s="38"/>
      <c r="E19" s="15">
        <f>VLOOKUP(C19,RA!B22:D52,3,0)</f>
        <v>2625140.8670000001</v>
      </c>
      <c r="F19" s="25">
        <f>VLOOKUP(C19,RA!B23:I56,8,0)</f>
        <v>232674.16200000001</v>
      </c>
      <c r="G19" s="16">
        <f t="shared" si="0"/>
        <v>2392466.7050000001</v>
      </c>
      <c r="H19" s="27">
        <f>RA!J23</f>
        <v>8.8633019631399499</v>
      </c>
      <c r="I19" s="20">
        <f>VLOOKUP(B19,RMS!B:D,3,FALSE)</f>
        <v>2625142.71041966</v>
      </c>
      <c r="J19" s="21">
        <f>VLOOKUP(B19,RMS!B:E,4,FALSE)</f>
        <v>2392466.7407264998</v>
      </c>
      <c r="K19" s="22">
        <f t="shared" si="1"/>
        <v>-1.8434196598827839</v>
      </c>
      <c r="L19" s="22">
        <f t="shared" si="2"/>
        <v>-3.5726499743759632E-2</v>
      </c>
      <c r="M19" s="34"/>
    </row>
    <row r="20" spans="1:13" x14ac:dyDescent="0.15">
      <c r="A20" s="41"/>
      <c r="B20" s="12">
        <v>31</v>
      </c>
      <c r="C20" s="38" t="s">
        <v>22</v>
      </c>
      <c r="D20" s="38"/>
      <c r="E20" s="15">
        <f>VLOOKUP(C20,RA!B24:D53,3,0)</f>
        <v>322883.51860000001</v>
      </c>
      <c r="F20" s="25">
        <f>VLOOKUP(C20,RA!B24:I57,8,0)</f>
        <v>59992.690399999999</v>
      </c>
      <c r="G20" s="16">
        <f t="shared" si="0"/>
        <v>262890.82819999999</v>
      </c>
      <c r="H20" s="27">
        <f>RA!J24</f>
        <v>18.580288848475199</v>
      </c>
      <c r="I20" s="20">
        <f>VLOOKUP(B20,RMS!B:D,3,FALSE)</f>
        <v>322883.50855850498</v>
      </c>
      <c r="J20" s="21">
        <f>VLOOKUP(B20,RMS!B:E,4,FALSE)</f>
        <v>262890.838462274</v>
      </c>
      <c r="K20" s="22">
        <f t="shared" si="1"/>
        <v>1.0041495028417557E-2</v>
      </c>
      <c r="L20" s="22">
        <f t="shared" si="2"/>
        <v>-1.0262274008709937E-2</v>
      </c>
      <c r="M20" s="34"/>
    </row>
    <row r="21" spans="1:13" x14ac:dyDescent="0.15">
      <c r="A21" s="41"/>
      <c r="B21" s="12">
        <v>32</v>
      </c>
      <c r="C21" s="38" t="s">
        <v>23</v>
      </c>
      <c r="D21" s="38"/>
      <c r="E21" s="15">
        <f>VLOOKUP(C21,RA!B24:D54,3,0)</f>
        <v>354144.0502</v>
      </c>
      <c r="F21" s="25">
        <f>VLOOKUP(C21,RA!B25:I58,8,0)</f>
        <v>41719.577299999997</v>
      </c>
      <c r="G21" s="16">
        <f t="shared" si="0"/>
        <v>312424.47289999999</v>
      </c>
      <c r="H21" s="27">
        <f>RA!J25</f>
        <v>11.7803976309751</v>
      </c>
      <c r="I21" s="20">
        <f>VLOOKUP(B21,RMS!B:D,3,FALSE)</f>
        <v>354144.05039103702</v>
      </c>
      <c r="J21" s="21">
        <f>VLOOKUP(B21,RMS!B:E,4,FALSE)</f>
        <v>312424.47357222397</v>
      </c>
      <c r="K21" s="22">
        <f t="shared" si="1"/>
        <v>-1.9103701924905181E-4</v>
      </c>
      <c r="L21" s="22">
        <f t="shared" si="2"/>
        <v>-6.7222397774457932E-4</v>
      </c>
      <c r="M21" s="34"/>
    </row>
    <row r="22" spans="1:13" x14ac:dyDescent="0.15">
      <c r="A22" s="41"/>
      <c r="B22" s="12">
        <v>33</v>
      </c>
      <c r="C22" s="38" t="s">
        <v>24</v>
      </c>
      <c r="D22" s="38"/>
      <c r="E22" s="15">
        <f>VLOOKUP(C22,RA!B26:D55,3,0)</f>
        <v>948233.15090000001</v>
      </c>
      <c r="F22" s="25">
        <f>VLOOKUP(C22,RA!B26:I59,8,0)</f>
        <v>199096.56830000001</v>
      </c>
      <c r="G22" s="16">
        <f t="shared" si="0"/>
        <v>749136.58259999997</v>
      </c>
      <c r="H22" s="27">
        <f>RA!J26</f>
        <v>20.996583816019399</v>
      </c>
      <c r="I22" s="20">
        <f>VLOOKUP(B22,RMS!B:D,3,FALSE)</f>
        <v>948233.09075662203</v>
      </c>
      <c r="J22" s="21">
        <f>VLOOKUP(B22,RMS!B:E,4,FALSE)</f>
        <v>749136.57924838096</v>
      </c>
      <c r="K22" s="22">
        <f t="shared" si="1"/>
        <v>6.014337798114866E-2</v>
      </c>
      <c r="L22" s="22">
        <f t="shared" si="2"/>
        <v>3.3516190014779568E-3</v>
      </c>
      <c r="M22" s="34"/>
    </row>
    <row r="23" spans="1:13" x14ac:dyDescent="0.15">
      <c r="A23" s="41"/>
      <c r="B23" s="12">
        <v>34</v>
      </c>
      <c r="C23" s="38" t="s">
        <v>25</v>
      </c>
      <c r="D23" s="38"/>
      <c r="E23" s="15">
        <f>VLOOKUP(C23,RA!B26:D56,3,0)</f>
        <v>333059.74969999999</v>
      </c>
      <c r="F23" s="25">
        <f>VLOOKUP(C23,RA!B27:I60,8,0)</f>
        <v>84414.164300000004</v>
      </c>
      <c r="G23" s="16">
        <f t="shared" si="0"/>
        <v>248645.58539999998</v>
      </c>
      <c r="H23" s="27">
        <f>RA!J27</f>
        <v>25.345051263635199</v>
      </c>
      <c r="I23" s="20">
        <f>VLOOKUP(B23,RMS!B:D,3,FALSE)</f>
        <v>333059.720822873</v>
      </c>
      <c r="J23" s="21">
        <f>VLOOKUP(B23,RMS!B:E,4,FALSE)</f>
        <v>248645.58702877999</v>
      </c>
      <c r="K23" s="22">
        <f t="shared" si="1"/>
        <v>2.8877126984298229E-2</v>
      </c>
      <c r="L23" s="22">
        <f t="shared" si="2"/>
        <v>-1.6287800099235028E-3</v>
      </c>
      <c r="M23" s="34"/>
    </row>
    <row r="24" spans="1:13" x14ac:dyDescent="0.15">
      <c r="A24" s="41"/>
      <c r="B24" s="12">
        <v>35</v>
      </c>
      <c r="C24" s="38" t="s">
        <v>26</v>
      </c>
      <c r="D24" s="38"/>
      <c r="E24" s="15">
        <f>VLOOKUP(C24,RA!B28:D57,3,0)</f>
        <v>1031566.3209</v>
      </c>
      <c r="F24" s="25">
        <f>VLOOKUP(C24,RA!B28:I61,8,0)</f>
        <v>62912.026700000002</v>
      </c>
      <c r="G24" s="16">
        <f t="shared" si="0"/>
        <v>968654.2942</v>
      </c>
      <c r="H24" s="27">
        <f>RA!J28</f>
        <v>6.0986894807802399</v>
      </c>
      <c r="I24" s="20">
        <f>VLOOKUP(B24,RMS!B:D,3,FALSE)</f>
        <v>1031566.31598407</v>
      </c>
      <c r="J24" s="21">
        <f>VLOOKUP(B24,RMS!B:E,4,FALSE)</f>
        <v>968654.30764778797</v>
      </c>
      <c r="K24" s="22">
        <f t="shared" si="1"/>
        <v>4.9159300979226828E-3</v>
      </c>
      <c r="L24" s="22">
        <f t="shared" si="2"/>
        <v>-1.3447787961922586E-2</v>
      </c>
      <c r="M24" s="34"/>
    </row>
    <row r="25" spans="1:13" x14ac:dyDescent="0.15">
      <c r="A25" s="41"/>
      <c r="B25" s="12">
        <v>36</v>
      </c>
      <c r="C25" s="38" t="s">
        <v>27</v>
      </c>
      <c r="D25" s="38"/>
      <c r="E25" s="15">
        <f>VLOOKUP(C25,RA!B28:D58,3,0)</f>
        <v>761826.54209999996</v>
      </c>
      <c r="F25" s="25">
        <f>VLOOKUP(C25,RA!B29:I62,8,0)</f>
        <v>136931.21090000001</v>
      </c>
      <c r="G25" s="16">
        <f t="shared" si="0"/>
        <v>624895.3311999999</v>
      </c>
      <c r="H25" s="27">
        <f>RA!J29</f>
        <v>17.974066711110499</v>
      </c>
      <c r="I25" s="20">
        <f>VLOOKUP(B25,RMS!B:D,3,FALSE)</f>
        <v>761826.54656548705</v>
      </c>
      <c r="J25" s="21">
        <f>VLOOKUP(B25,RMS!B:E,4,FALSE)</f>
        <v>624895.34275170101</v>
      </c>
      <c r="K25" s="22">
        <f t="shared" si="1"/>
        <v>-4.4654870871454477E-3</v>
      </c>
      <c r="L25" s="22">
        <f t="shared" si="2"/>
        <v>-1.155170111451298E-2</v>
      </c>
      <c r="M25" s="34"/>
    </row>
    <row r="26" spans="1:13" x14ac:dyDescent="0.15">
      <c r="A26" s="41"/>
      <c r="B26" s="12">
        <v>37</v>
      </c>
      <c r="C26" s="38" t="s">
        <v>28</v>
      </c>
      <c r="D26" s="38"/>
      <c r="E26" s="15">
        <f>VLOOKUP(C26,RA!B30:D59,3,0)</f>
        <v>996580.5209</v>
      </c>
      <c r="F26" s="25">
        <f>VLOOKUP(C26,RA!B30:I63,8,0)</f>
        <v>152025.7366</v>
      </c>
      <c r="G26" s="16">
        <f t="shared" si="0"/>
        <v>844554.78429999994</v>
      </c>
      <c r="H26" s="27">
        <f>RA!J30</f>
        <v>15.2547369140536</v>
      </c>
      <c r="I26" s="20">
        <f>VLOOKUP(B26,RMS!B:D,3,FALSE)</f>
        <v>996580.51501186704</v>
      </c>
      <c r="J26" s="21">
        <f>VLOOKUP(B26,RMS!B:E,4,FALSE)</f>
        <v>844554.78313133004</v>
      </c>
      <c r="K26" s="22">
        <f t="shared" si="1"/>
        <v>5.8881329605355859E-3</v>
      </c>
      <c r="L26" s="22">
        <f t="shared" si="2"/>
        <v>1.1686698999255896E-3</v>
      </c>
      <c r="M26" s="34"/>
    </row>
    <row r="27" spans="1:13" x14ac:dyDescent="0.15">
      <c r="A27" s="41"/>
      <c r="B27" s="12">
        <v>38</v>
      </c>
      <c r="C27" s="38" t="s">
        <v>29</v>
      </c>
      <c r="D27" s="38"/>
      <c r="E27" s="15">
        <f>VLOOKUP(C27,RA!B30:D60,3,0)</f>
        <v>1427441.8777000001</v>
      </c>
      <c r="F27" s="25">
        <f>VLOOKUP(C27,RA!B31:I64,8,0)</f>
        <v>-20397.319</v>
      </c>
      <c r="G27" s="16">
        <f t="shared" si="0"/>
        <v>1447839.1967</v>
      </c>
      <c r="H27" s="27">
        <f>RA!J31</f>
        <v>-1.4289421740145201</v>
      </c>
      <c r="I27" s="20">
        <f>VLOOKUP(B27,RMS!B:D,3,FALSE)</f>
        <v>1427441.84512124</v>
      </c>
      <c r="J27" s="21">
        <f>VLOOKUP(B27,RMS!B:E,4,FALSE)</f>
        <v>1447839.0492336301</v>
      </c>
      <c r="K27" s="22">
        <f t="shared" si="1"/>
        <v>3.2578760059550405E-2</v>
      </c>
      <c r="L27" s="22">
        <f t="shared" si="2"/>
        <v>0.14746636990457773</v>
      </c>
      <c r="M27" s="34"/>
    </row>
    <row r="28" spans="1:13" x14ac:dyDescent="0.15">
      <c r="A28" s="41"/>
      <c r="B28" s="12">
        <v>39</v>
      </c>
      <c r="C28" s="38" t="s">
        <v>30</v>
      </c>
      <c r="D28" s="38"/>
      <c r="E28" s="15">
        <f>VLOOKUP(C28,RA!B32:D61,3,0)</f>
        <v>136957.78829999999</v>
      </c>
      <c r="F28" s="25">
        <f>VLOOKUP(C28,RA!B32:I65,8,0)</f>
        <v>39058.5798</v>
      </c>
      <c r="G28" s="16">
        <f t="shared" si="0"/>
        <v>97899.208499999979</v>
      </c>
      <c r="H28" s="27">
        <f>RA!J32</f>
        <v>28.518699290356501</v>
      </c>
      <c r="I28" s="20">
        <f>VLOOKUP(B28,RMS!B:D,3,FALSE)</f>
        <v>136957.71870996899</v>
      </c>
      <c r="J28" s="21">
        <f>VLOOKUP(B28,RMS!B:E,4,FALSE)</f>
        <v>97899.200074579203</v>
      </c>
      <c r="K28" s="22">
        <f t="shared" si="1"/>
        <v>6.9590030994731933E-2</v>
      </c>
      <c r="L28" s="22">
        <f t="shared" si="2"/>
        <v>8.4254207758931443E-3</v>
      </c>
      <c r="M28" s="34"/>
    </row>
    <row r="29" spans="1:13" x14ac:dyDescent="0.15">
      <c r="A29" s="41"/>
      <c r="B29" s="12">
        <v>40</v>
      </c>
      <c r="C29" s="38" t="s">
        <v>31</v>
      </c>
      <c r="D29" s="38"/>
      <c r="E29" s="15">
        <f>VLOOKUP(C29,RA!B32:D62,3,0)</f>
        <v>10.442500000000001</v>
      </c>
      <c r="F29" s="25">
        <f>VLOOKUP(C29,RA!B33:I66,8,0)</f>
        <v>1.9165000000000001</v>
      </c>
      <c r="G29" s="16">
        <f t="shared" si="0"/>
        <v>8.5259999999999998</v>
      </c>
      <c r="H29" s="27">
        <f>RA!J33</f>
        <v>18.352884845582999</v>
      </c>
      <c r="I29" s="20">
        <f>VLOOKUP(B29,RMS!B:D,3,FALSE)</f>
        <v>10.442500000000001</v>
      </c>
      <c r="J29" s="21">
        <f>VLOOKUP(B29,RMS!B:E,4,FALSE)</f>
        <v>8.5259999999999998</v>
      </c>
      <c r="K29" s="22">
        <f t="shared" si="1"/>
        <v>0</v>
      </c>
      <c r="L29" s="22">
        <f t="shared" si="2"/>
        <v>0</v>
      </c>
      <c r="M29" s="34"/>
    </row>
    <row r="30" spans="1:13" x14ac:dyDescent="0.15">
      <c r="A30" s="41"/>
      <c r="B30" s="12">
        <v>42</v>
      </c>
      <c r="C30" s="38" t="s">
        <v>32</v>
      </c>
      <c r="D30" s="38"/>
      <c r="E30" s="15">
        <f>VLOOKUP(C30,RA!B34:D64,3,0)</f>
        <v>271188.97090000001</v>
      </c>
      <c r="F30" s="25">
        <f>VLOOKUP(C30,RA!B34:I68,8,0)</f>
        <v>34976.063800000004</v>
      </c>
      <c r="G30" s="16">
        <f t="shared" si="0"/>
        <v>236212.90710000001</v>
      </c>
      <c r="H30" s="27">
        <f>RA!J34</f>
        <v>12.8973031919124</v>
      </c>
      <c r="I30" s="20">
        <f>VLOOKUP(B30,RMS!B:D,3,FALSE)</f>
        <v>271188.97120000003</v>
      </c>
      <c r="J30" s="21">
        <f>VLOOKUP(B30,RMS!B:E,4,FALSE)</f>
        <v>236212.89749999999</v>
      </c>
      <c r="K30" s="22">
        <f t="shared" si="1"/>
        <v>-3.0000001424923539E-4</v>
      </c>
      <c r="L30" s="22">
        <f t="shared" si="2"/>
        <v>9.6000000194180757E-3</v>
      </c>
      <c r="M30" s="34"/>
    </row>
    <row r="31" spans="1:13" x14ac:dyDescent="0.15">
      <c r="A31" s="41"/>
      <c r="B31" s="12">
        <v>71</v>
      </c>
      <c r="C31" s="38" t="s">
        <v>36</v>
      </c>
      <c r="D31" s="38"/>
      <c r="E31" s="15">
        <f>VLOOKUP(C31,RA!B35:D65,3,0)</f>
        <v>0</v>
      </c>
      <c r="F31" s="25">
        <f>VLOOKUP(C31,RA!B35:I69,8,0)</f>
        <v>0</v>
      </c>
      <c r="G31" s="16">
        <f t="shared" si="0"/>
        <v>0</v>
      </c>
      <c r="H31" s="27">
        <f>RA!J35</f>
        <v>0</v>
      </c>
      <c r="I31" s="20">
        <v>0</v>
      </c>
      <c r="J31" s="21">
        <v>0</v>
      </c>
      <c r="K31" s="22">
        <f t="shared" si="1"/>
        <v>0</v>
      </c>
      <c r="L31" s="22">
        <f t="shared" si="2"/>
        <v>0</v>
      </c>
      <c r="M31" s="34"/>
    </row>
    <row r="32" spans="1:13" x14ac:dyDescent="0.15">
      <c r="A32" s="41"/>
      <c r="B32" s="12">
        <v>72</v>
      </c>
      <c r="C32" s="38" t="s">
        <v>37</v>
      </c>
      <c r="D32" s="38"/>
      <c r="E32" s="15">
        <f>VLOOKUP(C32,RA!B36:D66,3,0)</f>
        <v>0</v>
      </c>
      <c r="F32" s="25">
        <f>VLOOKUP(C32,RA!B36:I70,8,0)</f>
        <v>0</v>
      </c>
      <c r="G32" s="16">
        <f t="shared" si="0"/>
        <v>0</v>
      </c>
      <c r="H32" s="27">
        <f>RA!J36</f>
        <v>0</v>
      </c>
      <c r="I32" s="20">
        <v>0</v>
      </c>
      <c r="J32" s="21">
        <v>0</v>
      </c>
      <c r="K32" s="22">
        <f t="shared" si="1"/>
        <v>0</v>
      </c>
      <c r="L32" s="22">
        <f t="shared" si="2"/>
        <v>0</v>
      </c>
      <c r="M32" s="34"/>
    </row>
    <row r="33" spans="1:13" x14ac:dyDescent="0.15">
      <c r="A33" s="41"/>
      <c r="B33" s="12">
        <v>73</v>
      </c>
      <c r="C33" s="38" t="s">
        <v>38</v>
      </c>
      <c r="D33" s="38"/>
      <c r="E33" s="15">
        <f>VLOOKUP(C33,RA!B37:D67,3,0)</f>
        <v>0</v>
      </c>
      <c r="F33" s="25">
        <f>VLOOKUP(C33,RA!B37:I71,8,0)</f>
        <v>0</v>
      </c>
      <c r="G33" s="16">
        <f t="shared" si="0"/>
        <v>0</v>
      </c>
      <c r="H33" s="27">
        <f>RA!J37</f>
        <v>0</v>
      </c>
      <c r="I33" s="20">
        <v>0</v>
      </c>
      <c r="J33" s="21">
        <v>0</v>
      </c>
      <c r="K33" s="22">
        <f t="shared" si="1"/>
        <v>0</v>
      </c>
      <c r="L33" s="22">
        <f t="shared" si="2"/>
        <v>0</v>
      </c>
      <c r="M33" s="34"/>
    </row>
    <row r="34" spans="1:13" x14ac:dyDescent="0.15">
      <c r="A34" s="41"/>
      <c r="B34" s="12">
        <v>75</v>
      </c>
      <c r="C34" s="38" t="s">
        <v>33</v>
      </c>
      <c r="D34" s="38"/>
      <c r="E34" s="15">
        <f>VLOOKUP(C34,RA!B8:D68,3,0)</f>
        <v>222441.45300000001</v>
      </c>
      <c r="F34" s="25">
        <f>VLOOKUP(C34,RA!B8:I72,8,0)</f>
        <v>13130.761399999999</v>
      </c>
      <c r="G34" s="16">
        <f t="shared" si="0"/>
        <v>209310.69160000002</v>
      </c>
      <c r="H34" s="27">
        <f>RA!J38</f>
        <v>5.90301907441685</v>
      </c>
      <c r="I34" s="20">
        <f>VLOOKUP(B34,RMS!B:D,3,FALSE)</f>
        <v>222441.452991453</v>
      </c>
      <c r="J34" s="21">
        <f>VLOOKUP(B34,RMS!B:E,4,FALSE)</f>
        <v>209310.694444444</v>
      </c>
      <c r="K34" s="22">
        <f t="shared" si="1"/>
        <v>8.5470092017203569E-6</v>
      </c>
      <c r="L34" s="22">
        <f t="shared" si="2"/>
        <v>-2.8444439813029021E-3</v>
      </c>
      <c r="M34" s="34"/>
    </row>
    <row r="35" spans="1:13" x14ac:dyDescent="0.15">
      <c r="A35" s="41"/>
      <c r="B35" s="12">
        <v>76</v>
      </c>
      <c r="C35" s="38" t="s">
        <v>34</v>
      </c>
      <c r="D35" s="38"/>
      <c r="E35" s="15">
        <f>VLOOKUP(C35,RA!B8:D69,3,0)</f>
        <v>744213.04249999998</v>
      </c>
      <c r="F35" s="25">
        <f>VLOOKUP(C35,RA!B8:I73,8,0)</f>
        <v>51773.902499999997</v>
      </c>
      <c r="G35" s="16">
        <f t="shared" si="0"/>
        <v>692439.14</v>
      </c>
      <c r="H35" s="27">
        <f>RA!J39</f>
        <v>6.9568657821526996</v>
      </c>
      <c r="I35" s="20">
        <f>VLOOKUP(B35,RMS!B:D,3,FALSE)</f>
        <v>744213.02989572601</v>
      </c>
      <c r="J35" s="21">
        <f>VLOOKUP(B35,RMS!B:E,4,FALSE)</f>
        <v>692439.14079487196</v>
      </c>
      <c r="K35" s="22">
        <f t="shared" si="1"/>
        <v>1.260427397210151E-2</v>
      </c>
      <c r="L35" s="22">
        <f t="shared" si="2"/>
        <v>-7.9487194307148457E-4</v>
      </c>
      <c r="M35" s="34"/>
    </row>
    <row r="36" spans="1:13" x14ac:dyDescent="0.15">
      <c r="A36" s="41"/>
      <c r="B36" s="12">
        <v>77</v>
      </c>
      <c r="C36" s="38" t="s">
        <v>39</v>
      </c>
      <c r="D36" s="38"/>
      <c r="E36" s="15">
        <f>VLOOKUP(C36,RA!B9:D70,3,0)</f>
        <v>0</v>
      </c>
      <c r="F36" s="25">
        <f>VLOOKUP(C36,RA!B9:I74,8,0)</f>
        <v>0</v>
      </c>
      <c r="G36" s="16">
        <f t="shared" si="0"/>
        <v>0</v>
      </c>
      <c r="H36" s="27">
        <f>RA!J40</f>
        <v>0</v>
      </c>
      <c r="I36" s="20">
        <v>0</v>
      </c>
      <c r="J36" s="21">
        <v>0</v>
      </c>
      <c r="K36" s="22">
        <f t="shared" si="1"/>
        <v>0</v>
      </c>
      <c r="L36" s="22">
        <f t="shared" si="2"/>
        <v>0</v>
      </c>
      <c r="M36" s="34"/>
    </row>
    <row r="37" spans="1:13" x14ac:dyDescent="0.15">
      <c r="A37" s="41"/>
      <c r="B37" s="12">
        <v>78</v>
      </c>
      <c r="C37" s="38" t="s">
        <v>40</v>
      </c>
      <c r="D37" s="38"/>
      <c r="E37" s="15">
        <f>VLOOKUP(C37,RA!B10:D71,3,0)</f>
        <v>0</v>
      </c>
      <c r="F37" s="25">
        <f>VLOOKUP(C37,RA!B10:I75,8,0)</f>
        <v>0</v>
      </c>
      <c r="G37" s="16">
        <f t="shared" si="0"/>
        <v>0</v>
      </c>
      <c r="H37" s="27">
        <f>RA!J41</f>
        <v>0</v>
      </c>
      <c r="I37" s="20">
        <v>0</v>
      </c>
      <c r="J37" s="21">
        <v>0</v>
      </c>
      <c r="K37" s="22">
        <f t="shared" si="1"/>
        <v>0</v>
      </c>
      <c r="L37" s="22">
        <f t="shared" si="2"/>
        <v>0</v>
      </c>
      <c r="M37" s="34"/>
    </row>
    <row r="38" spans="1:13" x14ac:dyDescent="0.15">
      <c r="A38" s="41"/>
      <c r="B38" s="12">
        <v>99</v>
      </c>
      <c r="C38" s="38" t="s">
        <v>35</v>
      </c>
      <c r="D38" s="38"/>
      <c r="E38" s="15">
        <f>VLOOKUP(C38,RA!B8:D72,3,0)</f>
        <v>34173.943099999997</v>
      </c>
      <c r="F38" s="25">
        <f>VLOOKUP(C38,RA!B8:I76,8,0)</f>
        <v>4161.7879999999996</v>
      </c>
      <c r="G38" s="16">
        <f t="shared" si="0"/>
        <v>30012.155099999996</v>
      </c>
      <c r="H38" s="27" t="e">
        <f>RA!#REF!</f>
        <v>#REF!</v>
      </c>
      <c r="I38" s="20">
        <f>VLOOKUP(B38,RMS!B:D,3,FALSE)</f>
        <v>34173.942969518197</v>
      </c>
      <c r="J38" s="21">
        <f>VLOOKUP(B38,RMS!B:E,4,FALSE)</f>
        <v>30012.154602526301</v>
      </c>
      <c r="K38" s="22">
        <f t="shared" si="1"/>
        <v>1.3048179971519858E-4</v>
      </c>
      <c r="L38" s="22">
        <f t="shared" si="2"/>
        <v>4.9747369484975934E-4</v>
      </c>
      <c r="M38" s="34"/>
    </row>
  </sheetData>
  <mergeCells count="38">
    <mergeCell ref="C10:D10"/>
    <mergeCell ref="C8:D8"/>
    <mergeCell ref="C9:D9"/>
    <mergeCell ref="C22:D22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:D2"/>
    <mergeCell ref="C4:D4"/>
    <mergeCell ref="C5:D5"/>
    <mergeCell ref="C6:D6"/>
    <mergeCell ref="C7:D7"/>
    <mergeCell ref="A3:D3"/>
    <mergeCell ref="A4:A38"/>
    <mergeCell ref="C30:D30"/>
    <mergeCell ref="C31:D31"/>
    <mergeCell ref="C32:D32"/>
    <mergeCell ref="C33:D33"/>
    <mergeCell ref="C34:D34"/>
    <mergeCell ref="C35:D35"/>
    <mergeCell ref="C36:D36"/>
    <mergeCell ref="C38:D38"/>
    <mergeCell ref="C37:D37"/>
    <mergeCell ref="C29:D29"/>
    <mergeCell ref="C27:D27"/>
    <mergeCell ref="C28:D28"/>
    <mergeCell ref="C23:D23"/>
    <mergeCell ref="C24:D24"/>
    <mergeCell ref="C25:D25"/>
    <mergeCell ref="C26:D26"/>
  </mergeCells>
  <phoneticPr fontId="23" type="noConversion"/>
  <pageMargins left="0.75" right="0.75" top="1" bottom="1" header="0.5" footer="0.5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42"/>
  <sheetViews>
    <sheetView workbookViewId="0">
      <selection sqref="A1:W42"/>
    </sheetView>
  </sheetViews>
  <sheetFormatPr defaultRowHeight="11.25" x14ac:dyDescent="0.15"/>
  <cols>
    <col min="1" max="1" width="7" style="35" customWidth="1"/>
    <col min="2" max="3" width="9" style="35"/>
    <col min="4" max="5" width="11.5" style="35" bestFit="1" customWidth="1"/>
    <col min="6" max="7" width="12.25" style="35" bestFit="1" customWidth="1"/>
    <col min="8" max="8" width="9" style="35"/>
    <col min="9" max="9" width="12.25" style="35" bestFit="1" customWidth="1"/>
    <col min="10" max="10" width="9" style="35"/>
    <col min="11" max="11" width="12.25" style="35" bestFit="1" customWidth="1"/>
    <col min="12" max="12" width="10.5" style="35" bestFit="1" customWidth="1"/>
    <col min="13" max="13" width="12.25" style="35" bestFit="1" customWidth="1"/>
    <col min="14" max="15" width="13.875" style="35" bestFit="1" customWidth="1"/>
    <col min="16" max="17" width="9.25" style="35" bestFit="1" customWidth="1"/>
    <col min="18" max="18" width="10.5" style="35" bestFit="1" customWidth="1"/>
    <col min="19" max="20" width="9" style="35"/>
    <col min="21" max="21" width="10.5" style="35" bestFit="1" customWidth="1"/>
    <col min="22" max="22" width="36" style="35" bestFit="1" customWidth="1"/>
    <col min="23" max="16384" width="9" style="35"/>
  </cols>
  <sheetData>
    <row r="1" spans="1:23" ht="12.75" x14ac:dyDescent="0.2">
      <c r="A1" s="42"/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56" t="s">
        <v>46</v>
      </c>
      <c r="W1" s="44"/>
    </row>
    <row r="2" spans="1:23" ht="12.75" x14ac:dyDescent="0.2">
      <c r="A2" s="42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56"/>
      <c r="W2" s="44"/>
    </row>
    <row r="3" spans="1:23" ht="23.25" thickBot="1" x14ac:dyDescent="0.2">
      <c r="A3" s="42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57" t="s">
        <v>47</v>
      </c>
      <c r="W3" s="44"/>
    </row>
    <row r="4" spans="1:23" ht="15" thickTop="1" thickBot="1" x14ac:dyDescent="0.2">
      <c r="A4" s="43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55"/>
      <c r="W4" s="44"/>
    </row>
    <row r="5" spans="1:23" ht="15" thickTop="1" thickBot="1" x14ac:dyDescent="0.25">
      <c r="A5" s="58"/>
      <c r="B5" s="59"/>
      <c r="C5" s="60"/>
      <c r="D5" s="61" t="s">
        <v>0</v>
      </c>
      <c r="E5" s="61" t="s">
        <v>59</v>
      </c>
      <c r="F5" s="61" t="s">
        <v>60</v>
      </c>
      <c r="G5" s="61" t="s">
        <v>48</v>
      </c>
      <c r="H5" s="61" t="s">
        <v>49</v>
      </c>
      <c r="I5" s="61" t="s">
        <v>1</v>
      </c>
      <c r="J5" s="61" t="s">
        <v>2</v>
      </c>
      <c r="K5" s="61" t="s">
        <v>50</v>
      </c>
      <c r="L5" s="61" t="s">
        <v>51</v>
      </c>
      <c r="M5" s="61" t="s">
        <v>52</v>
      </c>
      <c r="N5" s="61" t="s">
        <v>53</v>
      </c>
      <c r="O5" s="61" t="s">
        <v>54</v>
      </c>
      <c r="P5" s="61" t="s">
        <v>61</v>
      </c>
      <c r="Q5" s="61" t="s">
        <v>62</v>
      </c>
      <c r="R5" s="61" t="s">
        <v>55</v>
      </c>
      <c r="S5" s="61" t="s">
        <v>56</v>
      </c>
      <c r="T5" s="61" t="s">
        <v>57</v>
      </c>
      <c r="U5" s="62" t="s">
        <v>58</v>
      </c>
      <c r="V5" s="55"/>
      <c r="W5" s="55"/>
    </row>
    <row r="6" spans="1:23" ht="14.25" thickBot="1" x14ac:dyDescent="0.2">
      <c r="A6" s="63" t="s">
        <v>3</v>
      </c>
      <c r="B6" s="45" t="s">
        <v>4</v>
      </c>
      <c r="C6" s="46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4"/>
      <c r="V6" s="55"/>
      <c r="W6" s="55"/>
    </row>
    <row r="7" spans="1:23" ht="14.25" thickBot="1" x14ac:dyDescent="0.2">
      <c r="A7" s="47" t="s">
        <v>5</v>
      </c>
      <c r="B7" s="48"/>
      <c r="C7" s="49"/>
      <c r="D7" s="65">
        <v>21572946.862100001</v>
      </c>
      <c r="E7" s="65">
        <v>24627887</v>
      </c>
      <c r="F7" s="66">
        <v>87.595605997786194</v>
      </c>
      <c r="G7" s="65">
        <v>22377972.353799999</v>
      </c>
      <c r="H7" s="66">
        <v>-3.5974014042576798</v>
      </c>
      <c r="I7" s="65">
        <v>2549919.8088000002</v>
      </c>
      <c r="J7" s="66">
        <v>11.819988363665701</v>
      </c>
      <c r="K7" s="65">
        <v>2153953.7489</v>
      </c>
      <c r="L7" s="66">
        <v>9.62533027946224</v>
      </c>
      <c r="M7" s="66">
        <v>0.18383220164417</v>
      </c>
      <c r="N7" s="65">
        <v>50125669.767800003</v>
      </c>
      <c r="O7" s="65">
        <v>716135112.78279996</v>
      </c>
      <c r="P7" s="65">
        <v>989661</v>
      </c>
      <c r="Q7" s="65">
        <v>1221156</v>
      </c>
      <c r="R7" s="66">
        <v>-18.957037430107199</v>
      </c>
      <c r="S7" s="65">
        <v>21.798319689368402</v>
      </c>
      <c r="T7" s="65">
        <v>23.381716099908601</v>
      </c>
      <c r="U7" s="67">
        <v>-7.2638461730263497</v>
      </c>
      <c r="V7" s="55"/>
      <c r="W7" s="55"/>
    </row>
    <row r="8" spans="1:23" ht="14.25" thickBot="1" x14ac:dyDescent="0.2">
      <c r="A8" s="50">
        <v>42037</v>
      </c>
      <c r="B8" s="53" t="s">
        <v>6</v>
      </c>
      <c r="C8" s="54"/>
      <c r="D8" s="68">
        <v>994635.83829999994</v>
      </c>
      <c r="E8" s="68">
        <v>1371845</v>
      </c>
      <c r="F8" s="69">
        <v>72.503514485965994</v>
      </c>
      <c r="G8" s="68">
        <v>781180.5196</v>
      </c>
      <c r="H8" s="69">
        <v>27.324710914360601</v>
      </c>
      <c r="I8" s="68">
        <v>222757.0257</v>
      </c>
      <c r="J8" s="69">
        <v>22.395837463561499</v>
      </c>
      <c r="K8" s="68">
        <v>89854.772200000007</v>
      </c>
      <c r="L8" s="69">
        <v>11.5024338095386</v>
      </c>
      <c r="M8" s="69">
        <v>1.4790784089261799</v>
      </c>
      <c r="N8" s="68">
        <v>2348956.6910000001</v>
      </c>
      <c r="O8" s="68">
        <v>29362212.340300001</v>
      </c>
      <c r="P8" s="68">
        <v>33215</v>
      </c>
      <c r="Q8" s="68">
        <v>42005</v>
      </c>
      <c r="R8" s="69">
        <v>-20.926080228544201</v>
      </c>
      <c r="S8" s="68">
        <v>29.9453812524462</v>
      </c>
      <c r="T8" s="68">
        <v>32.241896267111102</v>
      </c>
      <c r="U8" s="70">
        <v>-7.6690124440385201</v>
      </c>
      <c r="V8" s="55"/>
      <c r="W8" s="55"/>
    </row>
    <row r="9" spans="1:23" ht="12" customHeight="1" thickBot="1" x14ac:dyDescent="0.2">
      <c r="A9" s="51"/>
      <c r="B9" s="53" t="s">
        <v>7</v>
      </c>
      <c r="C9" s="54"/>
      <c r="D9" s="68">
        <v>130949.1623</v>
      </c>
      <c r="E9" s="68">
        <v>168375</v>
      </c>
      <c r="F9" s="69">
        <v>77.772330987379405</v>
      </c>
      <c r="G9" s="68">
        <v>154272.30439999999</v>
      </c>
      <c r="H9" s="69">
        <v>-15.1181653704526</v>
      </c>
      <c r="I9" s="68">
        <v>28306.210899999998</v>
      </c>
      <c r="J9" s="69">
        <v>21.616183259845101</v>
      </c>
      <c r="K9" s="68">
        <v>36866.077499999999</v>
      </c>
      <c r="L9" s="69">
        <v>23.8967568698611</v>
      </c>
      <c r="M9" s="69">
        <v>-0.232188157256491</v>
      </c>
      <c r="N9" s="68">
        <v>292662.42879999999</v>
      </c>
      <c r="O9" s="68">
        <v>3903674.8701999998</v>
      </c>
      <c r="P9" s="68">
        <v>7067</v>
      </c>
      <c r="Q9" s="68">
        <v>8887</v>
      </c>
      <c r="R9" s="69">
        <v>-20.4793518622707</v>
      </c>
      <c r="S9" s="68">
        <v>18.529667793971999</v>
      </c>
      <c r="T9" s="68">
        <v>18.196609260717899</v>
      </c>
      <c r="U9" s="70">
        <v>1.7974339149373599</v>
      </c>
      <c r="V9" s="55"/>
      <c r="W9" s="55"/>
    </row>
    <row r="10" spans="1:23" ht="14.25" thickBot="1" x14ac:dyDescent="0.2">
      <c r="A10" s="51"/>
      <c r="B10" s="53" t="s">
        <v>8</v>
      </c>
      <c r="C10" s="54"/>
      <c r="D10" s="68">
        <v>204765.23379999999</v>
      </c>
      <c r="E10" s="68">
        <v>177267</v>
      </c>
      <c r="F10" s="69">
        <v>115.512325362307</v>
      </c>
      <c r="G10" s="68">
        <v>426252.64159999997</v>
      </c>
      <c r="H10" s="69">
        <v>-51.9615331810298</v>
      </c>
      <c r="I10" s="68">
        <v>46616.796900000001</v>
      </c>
      <c r="J10" s="69">
        <v>22.765972540793701</v>
      </c>
      <c r="K10" s="68">
        <v>99470.939100000003</v>
      </c>
      <c r="L10" s="69">
        <v>23.336146076801199</v>
      </c>
      <c r="M10" s="69">
        <v>-0.53135260085224201</v>
      </c>
      <c r="N10" s="68">
        <v>459599.3664</v>
      </c>
      <c r="O10" s="68">
        <v>5838173.6744999997</v>
      </c>
      <c r="P10" s="68">
        <v>94204</v>
      </c>
      <c r="Q10" s="68">
        <v>111810</v>
      </c>
      <c r="R10" s="69">
        <v>-15.746355424380599</v>
      </c>
      <c r="S10" s="68">
        <v>2.1736362978217501</v>
      </c>
      <c r="T10" s="68">
        <v>2.2791712065110499</v>
      </c>
      <c r="U10" s="70">
        <v>-4.8552238842834798</v>
      </c>
      <c r="V10" s="55"/>
      <c r="W10" s="55"/>
    </row>
    <row r="11" spans="1:23" ht="14.25" thickBot="1" x14ac:dyDescent="0.2">
      <c r="A11" s="51"/>
      <c r="B11" s="53" t="s">
        <v>9</v>
      </c>
      <c r="C11" s="54"/>
      <c r="D11" s="68">
        <v>123329.9249</v>
      </c>
      <c r="E11" s="68">
        <v>153117</v>
      </c>
      <c r="F11" s="69">
        <v>80.5461998994233</v>
      </c>
      <c r="G11" s="68">
        <v>62432.267699999997</v>
      </c>
      <c r="H11" s="69">
        <v>97.541959380085103</v>
      </c>
      <c r="I11" s="68">
        <v>24452.3894</v>
      </c>
      <c r="J11" s="69">
        <v>19.826809608314299</v>
      </c>
      <c r="K11" s="68">
        <v>12827.075199999999</v>
      </c>
      <c r="L11" s="69">
        <v>20.5455859166237</v>
      </c>
      <c r="M11" s="69">
        <v>0.90631059838177297</v>
      </c>
      <c r="N11" s="68">
        <v>289443.9424</v>
      </c>
      <c r="O11" s="68">
        <v>2675331.1116999998</v>
      </c>
      <c r="P11" s="68">
        <v>5564</v>
      </c>
      <c r="Q11" s="68">
        <v>7534</v>
      </c>
      <c r="R11" s="69">
        <v>-26.1481284842049</v>
      </c>
      <c r="S11" s="68">
        <v>22.1656946261682</v>
      </c>
      <c r="T11" s="68">
        <v>22.048582094504901</v>
      </c>
      <c r="U11" s="70">
        <v>0.52835037944199204</v>
      </c>
      <c r="V11" s="55"/>
      <c r="W11" s="55"/>
    </row>
    <row r="12" spans="1:23" ht="14.25" thickBot="1" x14ac:dyDescent="0.2">
      <c r="A12" s="51"/>
      <c r="B12" s="53" t="s">
        <v>10</v>
      </c>
      <c r="C12" s="54"/>
      <c r="D12" s="68">
        <v>399212.93440000003</v>
      </c>
      <c r="E12" s="68">
        <v>351254</v>
      </c>
      <c r="F12" s="69">
        <v>113.65363366680501</v>
      </c>
      <c r="G12" s="68">
        <v>130290.6817</v>
      </c>
      <c r="H12" s="69">
        <v>206.40175428600901</v>
      </c>
      <c r="I12" s="68">
        <v>40815.715100000001</v>
      </c>
      <c r="J12" s="69">
        <v>10.224046262765601</v>
      </c>
      <c r="K12" s="68">
        <v>-166.0316</v>
      </c>
      <c r="L12" s="69">
        <v>-0.12743167648956999</v>
      </c>
      <c r="M12" s="69">
        <v>-246.83100506168699</v>
      </c>
      <c r="N12" s="68">
        <v>869959.58929999999</v>
      </c>
      <c r="O12" s="68">
        <v>12313730.028999999</v>
      </c>
      <c r="P12" s="68">
        <v>3189</v>
      </c>
      <c r="Q12" s="68">
        <v>4180</v>
      </c>
      <c r="R12" s="69">
        <v>-23.7081339712919</v>
      </c>
      <c r="S12" s="68">
        <v>125.184363248667</v>
      </c>
      <c r="T12" s="68">
        <v>112.618816961723</v>
      </c>
      <c r="U12" s="70">
        <v>10.037632465313999</v>
      </c>
      <c r="V12" s="55"/>
      <c r="W12" s="55"/>
    </row>
    <row r="13" spans="1:23" ht="14.25" thickBot="1" x14ac:dyDescent="0.2">
      <c r="A13" s="51"/>
      <c r="B13" s="53" t="s">
        <v>11</v>
      </c>
      <c r="C13" s="54"/>
      <c r="D13" s="68">
        <v>434044.40100000001</v>
      </c>
      <c r="E13" s="68">
        <v>447804</v>
      </c>
      <c r="F13" s="69">
        <v>96.927316638529405</v>
      </c>
      <c r="G13" s="68">
        <v>415873.05589999998</v>
      </c>
      <c r="H13" s="69">
        <v>4.3694451569301602</v>
      </c>
      <c r="I13" s="68">
        <v>71146.042100000006</v>
      </c>
      <c r="J13" s="69">
        <v>16.3914203100157</v>
      </c>
      <c r="K13" s="68">
        <v>80623.529699999999</v>
      </c>
      <c r="L13" s="69">
        <v>19.3865720695756</v>
      </c>
      <c r="M13" s="69">
        <v>-0.117552377516411</v>
      </c>
      <c r="N13" s="68">
        <v>993345.53929999995</v>
      </c>
      <c r="O13" s="68">
        <v>12788335.9312</v>
      </c>
      <c r="P13" s="68">
        <v>12859</v>
      </c>
      <c r="Q13" s="68">
        <v>15874</v>
      </c>
      <c r="R13" s="69">
        <v>-18.993322414010301</v>
      </c>
      <c r="S13" s="68">
        <v>33.754133369624398</v>
      </c>
      <c r="T13" s="68">
        <v>35.233787218092502</v>
      </c>
      <c r="U13" s="70">
        <v>-4.3836226878206297</v>
      </c>
      <c r="V13" s="55"/>
      <c r="W13" s="55"/>
    </row>
    <row r="14" spans="1:23" ht="14.25" thickBot="1" x14ac:dyDescent="0.2">
      <c r="A14" s="51"/>
      <c r="B14" s="53" t="s">
        <v>12</v>
      </c>
      <c r="C14" s="54"/>
      <c r="D14" s="68">
        <v>231990.1508</v>
      </c>
      <c r="E14" s="68">
        <v>164391</v>
      </c>
      <c r="F14" s="69">
        <v>141.12095601340701</v>
      </c>
      <c r="G14" s="68">
        <v>176126.05220000001</v>
      </c>
      <c r="H14" s="69">
        <v>31.718248323969402</v>
      </c>
      <c r="I14" s="68">
        <v>37867.856200000002</v>
      </c>
      <c r="J14" s="69">
        <v>16.3230447798821</v>
      </c>
      <c r="K14" s="68">
        <v>19524.528200000001</v>
      </c>
      <c r="L14" s="69">
        <v>11.085542403362901</v>
      </c>
      <c r="M14" s="69">
        <v>0.93950172890733397</v>
      </c>
      <c r="N14" s="68">
        <v>565840.77980000002</v>
      </c>
      <c r="O14" s="68">
        <v>7125009.8005999997</v>
      </c>
      <c r="P14" s="68">
        <v>3477</v>
      </c>
      <c r="Q14" s="68">
        <v>4354</v>
      </c>
      <c r="R14" s="69">
        <v>-20.142397795130901</v>
      </c>
      <c r="S14" s="68">
        <v>66.721354846131703</v>
      </c>
      <c r="T14" s="68">
        <v>76.676763665594905</v>
      </c>
      <c r="U14" s="70">
        <v>-14.920873298244</v>
      </c>
      <c r="V14" s="55"/>
      <c r="W14" s="55"/>
    </row>
    <row r="15" spans="1:23" ht="14.25" thickBot="1" x14ac:dyDescent="0.2">
      <c r="A15" s="51"/>
      <c r="B15" s="53" t="s">
        <v>13</v>
      </c>
      <c r="C15" s="54"/>
      <c r="D15" s="68">
        <v>235433.06940000001</v>
      </c>
      <c r="E15" s="68">
        <v>111271</v>
      </c>
      <c r="F15" s="69">
        <v>211.585291225926</v>
      </c>
      <c r="G15" s="68">
        <v>98025.824600000007</v>
      </c>
      <c r="H15" s="69">
        <v>140.174536006913</v>
      </c>
      <c r="I15" s="68">
        <v>8722.1633000000002</v>
      </c>
      <c r="J15" s="69">
        <v>3.7047315919672599</v>
      </c>
      <c r="K15" s="68">
        <v>15801.2253</v>
      </c>
      <c r="L15" s="69">
        <v>16.119451547056901</v>
      </c>
      <c r="M15" s="69">
        <v>-0.44800715549572001</v>
      </c>
      <c r="N15" s="68">
        <v>540629.10329999996</v>
      </c>
      <c r="O15" s="68">
        <v>5800154.6338999998</v>
      </c>
      <c r="P15" s="68">
        <v>8729</v>
      </c>
      <c r="Q15" s="68">
        <v>11325</v>
      </c>
      <c r="R15" s="69">
        <v>-22.922737306843299</v>
      </c>
      <c r="S15" s="68">
        <v>26.971367785542402</v>
      </c>
      <c r="T15" s="68">
        <v>26.948877165562902</v>
      </c>
      <c r="U15" s="70">
        <v>8.3387020481712995E-2</v>
      </c>
      <c r="V15" s="55"/>
      <c r="W15" s="55"/>
    </row>
    <row r="16" spans="1:23" ht="14.25" thickBot="1" x14ac:dyDescent="0.2">
      <c r="A16" s="51"/>
      <c r="B16" s="53" t="s">
        <v>14</v>
      </c>
      <c r="C16" s="54"/>
      <c r="D16" s="68">
        <v>742359.34569999995</v>
      </c>
      <c r="E16" s="68">
        <v>700628</v>
      </c>
      <c r="F16" s="69">
        <v>105.956277182756</v>
      </c>
      <c r="G16" s="68">
        <v>2131747.5724999998</v>
      </c>
      <c r="H16" s="69">
        <v>-65.1760201218665</v>
      </c>
      <c r="I16" s="68">
        <v>14150.624599999999</v>
      </c>
      <c r="J16" s="69">
        <v>1.9061691190345</v>
      </c>
      <c r="K16" s="68">
        <v>132001.81890000001</v>
      </c>
      <c r="L16" s="69">
        <v>6.19218807155461</v>
      </c>
      <c r="M16" s="69">
        <v>-0.89279977565521296</v>
      </c>
      <c r="N16" s="68">
        <v>1687701.5421</v>
      </c>
      <c r="O16" s="68">
        <v>27868336.279199999</v>
      </c>
      <c r="P16" s="68">
        <v>35857</v>
      </c>
      <c r="Q16" s="68">
        <v>45358</v>
      </c>
      <c r="R16" s="69">
        <v>-20.946690771198</v>
      </c>
      <c r="S16" s="68">
        <v>20.703331168251701</v>
      </c>
      <c r="T16" s="68">
        <v>20.841796296133001</v>
      </c>
      <c r="U16" s="70">
        <v>-0.66880603298105601</v>
      </c>
      <c r="V16" s="55"/>
      <c r="W16" s="55"/>
    </row>
    <row r="17" spans="1:23" ht="12" thickBot="1" x14ac:dyDescent="0.2">
      <c r="A17" s="51"/>
      <c r="B17" s="53" t="s">
        <v>15</v>
      </c>
      <c r="C17" s="54"/>
      <c r="D17" s="68">
        <v>811837.63069999998</v>
      </c>
      <c r="E17" s="68">
        <v>1091548</v>
      </c>
      <c r="F17" s="69">
        <v>74.374890586579795</v>
      </c>
      <c r="G17" s="68">
        <v>2942297.4306000001</v>
      </c>
      <c r="H17" s="69">
        <v>-72.408036581996797</v>
      </c>
      <c r="I17" s="68">
        <v>71911.024099999995</v>
      </c>
      <c r="J17" s="69">
        <v>8.8578086775794507</v>
      </c>
      <c r="K17" s="68">
        <v>-174011.2243</v>
      </c>
      <c r="L17" s="69">
        <v>-5.91412759601653</v>
      </c>
      <c r="M17" s="69">
        <v>-1.41325508966033</v>
      </c>
      <c r="N17" s="68">
        <v>1838656.1858000001</v>
      </c>
      <c r="O17" s="68">
        <v>29643378.758499999</v>
      </c>
      <c r="P17" s="68">
        <v>12971</v>
      </c>
      <c r="Q17" s="68">
        <v>15456</v>
      </c>
      <c r="R17" s="69">
        <v>-16.077898550724601</v>
      </c>
      <c r="S17" s="68">
        <v>62.588669393261902</v>
      </c>
      <c r="T17" s="68">
        <v>66.434947923136704</v>
      </c>
      <c r="U17" s="70">
        <v>-6.1453272088395599</v>
      </c>
      <c r="V17" s="37"/>
      <c r="W17" s="37"/>
    </row>
    <row r="18" spans="1:23" ht="12" thickBot="1" x14ac:dyDescent="0.2">
      <c r="A18" s="51"/>
      <c r="B18" s="53" t="s">
        <v>16</v>
      </c>
      <c r="C18" s="54"/>
      <c r="D18" s="68">
        <v>3098724.8347</v>
      </c>
      <c r="E18" s="68">
        <v>3420317</v>
      </c>
      <c r="F18" s="69">
        <v>90.597591822629298</v>
      </c>
      <c r="G18" s="68">
        <v>3124252.0074999998</v>
      </c>
      <c r="H18" s="69">
        <v>-0.81706510034145197</v>
      </c>
      <c r="I18" s="68">
        <v>439319.21830000001</v>
      </c>
      <c r="J18" s="69">
        <v>14.177419478504</v>
      </c>
      <c r="K18" s="68">
        <v>320241.42629999999</v>
      </c>
      <c r="L18" s="69">
        <v>10.2501790998689</v>
      </c>
      <c r="M18" s="69">
        <v>0.37183756447689797</v>
      </c>
      <c r="N18" s="68">
        <v>6892377.2626</v>
      </c>
      <c r="O18" s="68">
        <v>80773758.981600001</v>
      </c>
      <c r="P18" s="68">
        <v>98349</v>
      </c>
      <c r="Q18" s="68">
        <v>120885</v>
      </c>
      <c r="R18" s="69">
        <v>-18.642511477850899</v>
      </c>
      <c r="S18" s="68">
        <v>31.507436117296599</v>
      </c>
      <c r="T18" s="68">
        <v>31.3823255813376</v>
      </c>
      <c r="U18" s="70">
        <v>0.397082566455638</v>
      </c>
      <c r="V18" s="37"/>
      <c r="W18" s="37"/>
    </row>
    <row r="19" spans="1:23" ht="12" thickBot="1" x14ac:dyDescent="0.2">
      <c r="A19" s="51"/>
      <c r="B19" s="53" t="s">
        <v>17</v>
      </c>
      <c r="C19" s="54"/>
      <c r="D19" s="68">
        <v>609569.96109999996</v>
      </c>
      <c r="E19" s="68">
        <v>777920</v>
      </c>
      <c r="F19" s="69">
        <v>78.358952218737102</v>
      </c>
      <c r="G19" s="68">
        <v>1655120.4399000001</v>
      </c>
      <c r="H19" s="69">
        <v>-63.170658375965097</v>
      </c>
      <c r="I19" s="68">
        <v>78004.063200000004</v>
      </c>
      <c r="J19" s="69">
        <v>12.7965726951567</v>
      </c>
      <c r="K19" s="68">
        <v>196378.21299999999</v>
      </c>
      <c r="L19" s="69">
        <v>11.8648896035545</v>
      </c>
      <c r="M19" s="69">
        <v>-0.60278657184847695</v>
      </c>
      <c r="N19" s="68">
        <v>1415078.6416</v>
      </c>
      <c r="O19" s="68">
        <v>26151867.990600001</v>
      </c>
      <c r="P19" s="68">
        <v>14979</v>
      </c>
      <c r="Q19" s="68">
        <v>19120</v>
      </c>
      <c r="R19" s="69">
        <v>-21.657949790795001</v>
      </c>
      <c r="S19" s="68">
        <v>40.694970365177902</v>
      </c>
      <c r="T19" s="68">
        <v>42.129115088912101</v>
      </c>
      <c r="U19" s="70">
        <v>-3.5241326160576301</v>
      </c>
      <c r="V19" s="37"/>
      <c r="W19" s="37"/>
    </row>
    <row r="20" spans="1:23" ht="12" thickBot="1" x14ac:dyDescent="0.2">
      <c r="A20" s="51"/>
      <c r="B20" s="53" t="s">
        <v>18</v>
      </c>
      <c r="C20" s="54"/>
      <c r="D20" s="68">
        <v>1542797.8200999999</v>
      </c>
      <c r="E20" s="68">
        <v>1760569</v>
      </c>
      <c r="F20" s="69">
        <v>87.630636464688394</v>
      </c>
      <c r="G20" s="68">
        <v>1090845.7424999999</v>
      </c>
      <c r="H20" s="69">
        <v>41.431346339054002</v>
      </c>
      <c r="I20" s="68">
        <v>126930.678</v>
      </c>
      <c r="J20" s="69">
        <v>8.2273047282224407</v>
      </c>
      <c r="K20" s="68">
        <v>77997.660600000003</v>
      </c>
      <c r="L20" s="69">
        <v>7.15020076268942</v>
      </c>
      <c r="M20" s="69">
        <v>0.627365193052982</v>
      </c>
      <c r="N20" s="68">
        <v>3987884.0633999999</v>
      </c>
      <c r="O20" s="68">
        <v>47220836.020099998</v>
      </c>
      <c r="P20" s="68">
        <v>48010</v>
      </c>
      <c r="Q20" s="68">
        <v>63755</v>
      </c>
      <c r="R20" s="69">
        <v>-24.6961022664889</v>
      </c>
      <c r="S20" s="68">
        <v>32.134926475734197</v>
      </c>
      <c r="T20" s="68">
        <v>38.351286068543601</v>
      </c>
      <c r="U20" s="70">
        <v>-19.344558318823399</v>
      </c>
      <c r="V20" s="37"/>
      <c r="W20" s="37"/>
    </row>
    <row r="21" spans="1:23" ht="12" thickBot="1" x14ac:dyDescent="0.2">
      <c r="A21" s="51"/>
      <c r="B21" s="53" t="s">
        <v>19</v>
      </c>
      <c r="C21" s="54"/>
      <c r="D21" s="68">
        <v>484252.44589999999</v>
      </c>
      <c r="E21" s="68">
        <v>535702</v>
      </c>
      <c r="F21" s="69">
        <v>90.395862979791005</v>
      </c>
      <c r="G21" s="68">
        <v>935711.38249999995</v>
      </c>
      <c r="H21" s="69">
        <v>-48.247669638666601</v>
      </c>
      <c r="I21" s="68">
        <v>61141.285400000001</v>
      </c>
      <c r="J21" s="69">
        <v>12.6259115297532</v>
      </c>
      <c r="K21" s="68">
        <v>82892.930399999997</v>
      </c>
      <c r="L21" s="69">
        <v>8.8588139409536399</v>
      </c>
      <c r="M21" s="69">
        <v>-0.26240651518817598</v>
      </c>
      <c r="N21" s="68">
        <v>1118962.8787</v>
      </c>
      <c r="O21" s="68">
        <v>14656358.369000001</v>
      </c>
      <c r="P21" s="68">
        <v>34322</v>
      </c>
      <c r="Q21" s="68">
        <v>44034</v>
      </c>
      <c r="R21" s="69">
        <v>-22.055684243993301</v>
      </c>
      <c r="S21" s="68">
        <v>14.1090975438494</v>
      </c>
      <c r="T21" s="68">
        <v>14.414098941726801</v>
      </c>
      <c r="U21" s="70">
        <v>-2.16173569521021</v>
      </c>
      <c r="V21" s="37"/>
      <c r="W21" s="37"/>
    </row>
    <row r="22" spans="1:23" ht="12" thickBot="1" x14ac:dyDescent="0.2">
      <c r="A22" s="51"/>
      <c r="B22" s="53" t="s">
        <v>20</v>
      </c>
      <c r="C22" s="54"/>
      <c r="D22" s="68">
        <v>1319181.8707000001</v>
      </c>
      <c r="E22" s="68">
        <v>1562474</v>
      </c>
      <c r="F22" s="69">
        <v>84.429044624102502</v>
      </c>
      <c r="G22" s="68">
        <v>1727730.9302999999</v>
      </c>
      <c r="H22" s="69">
        <v>-23.6465674391244</v>
      </c>
      <c r="I22" s="68">
        <v>185306.8861</v>
      </c>
      <c r="J22" s="69">
        <v>14.047106787608501</v>
      </c>
      <c r="K22" s="68">
        <v>215446.4736</v>
      </c>
      <c r="L22" s="69">
        <v>12.469908932092199</v>
      </c>
      <c r="M22" s="69">
        <v>-0.139893621818835</v>
      </c>
      <c r="N22" s="68">
        <v>3016326.1589000002</v>
      </c>
      <c r="O22" s="68">
        <v>40721895.860699996</v>
      </c>
      <c r="P22" s="68">
        <v>69228</v>
      </c>
      <c r="Q22" s="68">
        <v>86498</v>
      </c>
      <c r="R22" s="69">
        <v>-19.965779555596701</v>
      </c>
      <c r="S22" s="68">
        <v>19.055611467903201</v>
      </c>
      <c r="T22" s="68">
        <v>19.620618837429799</v>
      </c>
      <c r="U22" s="70">
        <v>-2.96504455119844</v>
      </c>
      <c r="V22" s="37"/>
      <c r="W22" s="37"/>
    </row>
    <row r="23" spans="1:23" ht="12" thickBot="1" x14ac:dyDescent="0.2">
      <c r="A23" s="51"/>
      <c r="B23" s="53" t="s">
        <v>21</v>
      </c>
      <c r="C23" s="54"/>
      <c r="D23" s="68">
        <v>2625140.8670000001</v>
      </c>
      <c r="E23" s="68">
        <v>3277866</v>
      </c>
      <c r="F23" s="69">
        <v>80.0868878410527</v>
      </c>
      <c r="G23" s="68">
        <v>1624013.5292</v>
      </c>
      <c r="H23" s="69">
        <v>61.645258478429199</v>
      </c>
      <c r="I23" s="68">
        <v>232674.16200000001</v>
      </c>
      <c r="J23" s="69">
        <v>8.8633019631399499</v>
      </c>
      <c r="K23" s="68">
        <v>192374.90659999999</v>
      </c>
      <c r="L23" s="69">
        <v>11.845646796721301</v>
      </c>
      <c r="M23" s="69">
        <v>0.20948291080287901</v>
      </c>
      <c r="N23" s="68">
        <v>6369863.0020000003</v>
      </c>
      <c r="O23" s="68">
        <v>99983621.478599995</v>
      </c>
      <c r="P23" s="68">
        <v>81276</v>
      </c>
      <c r="Q23" s="68">
        <v>103271</v>
      </c>
      <c r="R23" s="69">
        <v>-21.298331574207701</v>
      </c>
      <c r="S23" s="68">
        <v>32.299090346473797</v>
      </c>
      <c r="T23" s="68">
        <v>36.261120111163798</v>
      </c>
      <c r="U23" s="70">
        <v>-12.266691483225101</v>
      </c>
      <c r="V23" s="37"/>
      <c r="W23" s="37"/>
    </row>
    <row r="24" spans="1:23" ht="12" thickBot="1" x14ac:dyDescent="0.2">
      <c r="A24" s="51"/>
      <c r="B24" s="53" t="s">
        <v>22</v>
      </c>
      <c r="C24" s="54"/>
      <c r="D24" s="68">
        <v>322883.51860000001</v>
      </c>
      <c r="E24" s="68">
        <v>439588</v>
      </c>
      <c r="F24" s="69">
        <v>73.451395079028501</v>
      </c>
      <c r="G24" s="68">
        <v>433655.1654</v>
      </c>
      <c r="H24" s="69">
        <v>-25.5437166758581</v>
      </c>
      <c r="I24" s="68">
        <v>59992.690399999999</v>
      </c>
      <c r="J24" s="69">
        <v>18.580288848475199</v>
      </c>
      <c r="K24" s="68">
        <v>84458.748000000007</v>
      </c>
      <c r="L24" s="69">
        <v>19.476015677593999</v>
      </c>
      <c r="M24" s="69">
        <v>-0.28968056216035798</v>
      </c>
      <c r="N24" s="68">
        <v>737227.45719999995</v>
      </c>
      <c r="O24" s="68">
        <v>10311324.708900001</v>
      </c>
      <c r="P24" s="68">
        <v>28261</v>
      </c>
      <c r="Q24" s="68">
        <v>34654</v>
      </c>
      <c r="R24" s="69">
        <v>-18.448086800946498</v>
      </c>
      <c r="S24" s="68">
        <v>11.425056388662799</v>
      </c>
      <c r="T24" s="68">
        <v>11.9565977549489</v>
      </c>
      <c r="U24" s="70">
        <v>-4.6524178805240197</v>
      </c>
      <c r="V24" s="37"/>
      <c r="W24" s="37"/>
    </row>
    <row r="25" spans="1:23" ht="12" thickBot="1" x14ac:dyDescent="0.2">
      <c r="A25" s="51"/>
      <c r="B25" s="53" t="s">
        <v>23</v>
      </c>
      <c r="C25" s="54"/>
      <c r="D25" s="68">
        <v>354144.0502</v>
      </c>
      <c r="E25" s="68">
        <v>481092</v>
      </c>
      <c r="F25" s="69">
        <v>73.612541925452902</v>
      </c>
      <c r="G25" s="68">
        <v>362596.90490000002</v>
      </c>
      <c r="H25" s="69">
        <v>-2.3311988011401299</v>
      </c>
      <c r="I25" s="68">
        <v>41719.577299999997</v>
      </c>
      <c r="J25" s="69">
        <v>11.7803976309751</v>
      </c>
      <c r="K25" s="68">
        <v>40175.580499999996</v>
      </c>
      <c r="L25" s="69">
        <v>11.0799568217715</v>
      </c>
      <c r="M25" s="69">
        <v>3.8431225654598999E-2</v>
      </c>
      <c r="N25" s="68">
        <v>836360.48069999996</v>
      </c>
      <c r="O25" s="68">
        <v>16550170.932399999</v>
      </c>
      <c r="P25" s="68">
        <v>19078</v>
      </c>
      <c r="Q25" s="68">
        <v>24011</v>
      </c>
      <c r="R25" s="69">
        <v>-20.544750322768699</v>
      </c>
      <c r="S25" s="68">
        <v>18.562954722717301</v>
      </c>
      <c r="T25" s="68">
        <v>20.083146495356299</v>
      </c>
      <c r="U25" s="70">
        <v>-8.1893846930447296</v>
      </c>
      <c r="V25" s="37"/>
      <c r="W25" s="37"/>
    </row>
    <row r="26" spans="1:23" ht="12" thickBot="1" x14ac:dyDescent="0.2">
      <c r="A26" s="51"/>
      <c r="B26" s="53" t="s">
        <v>24</v>
      </c>
      <c r="C26" s="54"/>
      <c r="D26" s="68">
        <v>948233.15090000001</v>
      </c>
      <c r="E26" s="68">
        <v>1058577</v>
      </c>
      <c r="F26" s="69">
        <v>89.576209467993394</v>
      </c>
      <c r="G26" s="68">
        <v>387584.13549999997</v>
      </c>
      <c r="H26" s="69">
        <v>144.65220942976401</v>
      </c>
      <c r="I26" s="68">
        <v>199096.56830000001</v>
      </c>
      <c r="J26" s="69">
        <v>20.996583816019399</v>
      </c>
      <c r="K26" s="68">
        <v>92833.261899999998</v>
      </c>
      <c r="L26" s="69">
        <v>23.951770311816599</v>
      </c>
      <c r="M26" s="69">
        <v>1.14466845422783</v>
      </c>
      <c r="N26" s="68">
        <v>2153405.9572999999</v>
      </c>
      <c r="O26" s="68">
        <v>24823352.397</v>
      </c>
      <c r="P26" s="68">
        <v>59106</v>
      </c>
      <c r="Q26" s="68">
        <v>74397</v>
      </c>
      <c r="R26" s="69">
        <v>-20.553248114843299</v>
      </c>
      <c r="S26" s="68">
        <v>16.042925437349801</v>
      </c>
      <c r="T26" s="68">
        <v>16.199212419855598</v>
      </c>
      <c r="U26" s="70">
        <v>-0.97418007155938702</v>
      </c>
      <c r="V26" s="37"/>
      <c r="W26" s="37"/>
    </row>
    <row r="27" spans="1:23" ht="12" thickBot="1" x14ac:dyDescent="0.2">
      <c r="A27" s="51"/>
      <c r="B27" s="53" t="s">
        <v>25</v>
      </c>
      <c r="C27" s="54"/>
      <c r="D27" s="68">
        <v>333059.74969999999</v>
      </c>
      <c r="E27" s="68">
        <v>397794</v>
      </c>
      <c r="F27" s="69">
        <v>83.726690121017398</v>
      </c>
      <c r="G27" s="68">
        <v>201186.58689999999</v>
      </c>
      <c r="H27" s="69">
        <v>65.547691241239505</v>
      </c>
      <c r="I27" s="68">
        <v>84414.164300000004</v>
      </c>
      <c r="J27" s="69">
        <v>25.345051263635199</v>
      </c>
      <c r="K27" s="68">
        <v>59270.8226</v>
      </c>
      <c r="L27" s="69">
        <v>29.460623351327399</v>
      </c>
      <c r="M27" s="69">
        <v>0.424211114289478</v>
      </c>
      <c r="N27" s="68">
        <v>744109.41399999999</v>
      </c>
      <c r="O27" s="68">
        <v>9794437.8747000005</v>
      </c>
      <c r="P27" s="68">
        <v>38595</v>
      </c>
      <c r="Q27" s="68">
        <v>47046</v>
      </c>
      <c r="R27" s="69">
        <v>-17.9632699910726</v>
      </c>
      <c r="S27" s="68">
        <v>8.6296087498380594</v>
      </c>
      <c r="T27" s="68">
        <v>8.7371862496280208</v>
      </c>
      <c r="U27" s="70">
        <v>-1.24660923697128</v>
      </c>
      <c r="V27" s="37"/>
      <c r="W27" s="37"/>
    </row>
    <row r="28" spans="1:23" ht="12" thickBot="1" x14ac:dyDescent="0.2">
      <c r="A28" s="51"/>
      <c r="B28" s="53" t="s">
        <v>26</v>
      </c>
      <c r="C28" s="54"/>
      <c r="D28" s="68">
        <v>1031566.3209</v>
      </c>
      <c r="E28" s="68">
        <v>1326534</v>
      </c>
      <c r="F28" s="69">
        <v>77.764031747395904</v>
      </c>
      <c r="G28" s="68">
        <v>528105.68310000002</v>
      </c>
      <c r="H28" s="69">
        <v>95.333311856192694</v>
      </c>
      <c r="I28" s="68">
        <v>62912.026700000002</v>
      </c>
      <c r="J28" s="69">
        <v>6.0986894807802399</v>
      </c>
      <c r="K28" s="68">
        <v>59950.286800000002</v>
      </c>
      <c r="L28" s="69">
        <v>11.351948808444901</v>
      </c>
      <c r="M28" s="69">
        <v>4.9403264906482003E-2</v>
      </c>
      <c r="N28" s="68">
        <v>2376339.0087000001</v>
      </c>
      <c r="O28" s="68">
        <v>45252698.6043</v>
      </c>
      <c r="P28" s="68">
        <v>43713</v>
      </c>
      <c r="Q28" s="68">
        <v>51286</v>
      </c>
      <c r="R28" s="69">
        <v>-14.766213001598899</v>
      </c>
      <c r="S28" s="68">
        <v>23.598616450483799</v>
      </c>
      <c r="T28" s="68">
        <v>26.221048391373898</v>
      </c>
      <c r="U28" s="70">
        <v>-11.112651228484401</v>
      </c>
      <c r="V28" s="37"/>
      <c r="W28" s="37"/>
    </row>
    <row r="29" spans="1:23" ht="12" thickBot="1" x14ac:dyDescent="0.2">
      <c r="A29" s="51"/>
      <c r="B29" s="53" t="s">
        <v>27</v>
      </c>
      <c r="C29" s="54"/>
      <c r="D29" s="68">
        <v>761826.54209999996</v>
      </c>
      <c r="E29" s="68">
        <v>1070600</v>
      </c>
      <c r="F29" s="69">
        <v>71.158840099009893</v>
      </c>
      <c r="G29" s="68">
        <v>565352.0135</v>
      </c>
      <c r="H29" s="69">
        <v>34.752600841316401</v>
      </c>
      <c r="I29" s="68">
        <v>136931.21090000001</v>
      </c>
      <c r="J29" s="69">
        <v>17.974066711110499</v>
      </c>
      <c r="K29" s="68">
        <v>106994.6357</v>
      </c>
      <c r="L29" s="69">
        <v>18.925312574304598</v>
      </c>
      <c r="M29" s="69">
        <v>0.27979510378388101</v>
      </c>
      <c r="N29" s="68">
        <v>1587832.5560000001</v>
      </c>
      <c r="O29" s="68">
        <v>23435914.376699999</v>
      </c>
      <c r="P29" s="68">
        <v>102337</v>
      </c>
      <c r="Q29" s="68">
        <v>113966</v>
      </c>
      <c r="R29" s="69">
        <v>-10.203920467507899</v>
      </c>
      <c r="S29" s="68">
        <v>7.4442923097218001</v>
      </c>
      <c r="T29" s="68">
        <v>7.2478284216345203</v>
      </c>
      <c r="U29" s="70">
        <v>2.63912108650957</v>
      </c>
      <c r="V29" s="37"/>
      <c r="W29" s="37"/>
    </row>
    <row r="30" spans="1:23" ht="12" thickBot="1" x14ac:dyDescent="0.2">
      <c r="A30" s="51"/>
      <c r="B30" s="53" t="s">
        <v>28</v>
      </c>
      <c r="C30" s="54"/>
      <c r="D30" s="68">
        <v>996580.5209</v>
      </c>
      <c r="E30" s="68">
        <v>1220444</v>
      </c>
      <c r="F30" s="69">
        <v>81.657210072727594</v>
      </c>
      <c r="G30" s="68">
        <v>1054556.8489000001</v>
      </c>
      <c r="H30" s="69">
        <v>-5.4976958388231703</v>
      </c>
      <c r="I30" s="68">
        <v>152025.7366</v>
      </c>
      <c r="J30" s="69">
        <v>15.2547369140536</v>
      </c>
      <c r="K30" s="68">
        <v>178734.6378</v>
      </c>
      <c r="L30" s="69">
        <v>16.948791142595802</v>
      </c>
      <c r="M30" s="69">
        <v>-0.149433268944135</v>
      </c>
      <c r="N30" s="68">
        <v>2225880.5065000001</v>
      </c>
      <c r="O30" s="68">
        <v>33691070.160599999</v>
      </c>
      <c r="P30" s="68">
        <v>59767</v>
      </c>
      <c r="Q30" s="68">
        <v>73008</v>
      </c>
      <c r="R30" s="69">
        <v>-18.136368617137801</v>
      </c>
      <c r="S30" s="68">
        <v>16.674427709271001</v>
      </c>
      <c r="T30" s="68">
        <v>16.837880582949801</v>
      </c>
      <c r="U30" s="70">
        <v>-0.98026077133630296</v>
      </c>
      <c r="V30" s="37"/>
      <c r="W30" s="37"/>
    </row>
    <row r="31" spans="1:23" ht="12" thickBot="1" x14ac:dyDescent="0.2">
      <c r="A31" s="51"/>
      <c r="B31" s="53" t="s">
        <v>29</v>
      </c>
      <c r="C31" s="54"/>
      <c r="D31" s="68">
        <v>1427441.8777000001</v>
      </c>
      <c r="E31" s="68">
        <v>1229974</v>
      </c>
      <c r="F31" s="69">
        <v>116.05463836633901</v>
      </c>
      <c r="G31" s="68">
        <v>221797.11850000001</v>
      </c>
      <c r="H31" s="69">
        <v>543.57999209083505</v>
      </c>
      <c r="I31" s="68">
        <v>-20397.319</v>
      </c>
      <c r="J31" s="69">
        <v>-1.4289421740145201</v>
      </c>
      <c r="K31" s="68">
        <v>18515.318899999998</v>
      </c>
      <c r="L31" s="69">
        <v>8.3478626887571608</v>
      </c>
      <c r="M31" s="69">
        <v>-2.10164556766019</v>
      </c>
      <c r="N31" s="68">
        <v>3423321.5745999999</v>
      </c>
      <c r="O31" s="68">
        <v>62940651.065899998</v>
      </c>
      <c r="P31" s="68">
        <v>31355</v>
      </c>
      <c r="Q31" s="68">
        <v>43640</v>
      </c>
      <c r="R31" s="69">
        <v>-28.150779101741499</v>
      </c>
      <c r="S31" s="68">
        <v>45.525175496731002</v>
      </c>
      <c r="T31" s="68">
        <v>45.735098462419799</v>
      </c>
      <c r="U31" s="70">
        <v>-0.46111401746026298</v>
      </c>
      <c r="V31" s="37"/>
      <c r="W31" s="37"/>
    </row>
    <row r="32" spans="1:23" ht="12" thickBot="1" x14ac:dyDescent="0.2">
      <c r="A32" s="51"/>
      <c r="B32" s="53" t="s">
        <v>30</v>
      </c>
      <c r="C32" s="54"/>
      <c r="D32" s="68">
        <v>136957.78829999999</v>
      </c>
      <c r="E32" s="68">
        <v>214463</v>
      </c>
      <c r="F32" s="69">
        <v>63.860800371159598</v>
      </c>
      <c r="G32" s="68">
        <v>129872.7371</v>
      </c>
      <c r="H32" s="69">
        <v>5.4553799035933102</v>
      </c>
      <c r="I32" s="68">
        <v>39058.5798</v>
      </c>
      <c r="J32" s="69">
        <v>28.518699290356501</v>
      </c>
      <c r="K32" s="68">
        <v>33053.714999999997</v>
      </c>
      <c r="L32" s="69">
        <v>25.4508496071421</v>
      </c>
      <c r="M32" s="69">
        <v>0.181669890963845</v>
      </c>
      <c r="N32" s="68">
        <v>302383.1471</v>
      </c>
      <c r="O32" s="68">
        <v>4251890.6665000003</v>
      </c>
      <c r="P32" s="68">
        <v>25788</v>
      </c>
      <c r="Q32" s="68">
        <v>31793</v>
      </c>
      <c r="R32" s="69">
        <v>-18.887805491774898</v>
      </c>
      <c r="S32" s="68">
        <v>5.3109115984178699</v>
      </c>
      <c r="T32" s="68">
        <v>5.2032006668134496</v>
      </c>
      <c r="U32" s="70">
        <v>2.0281062790897599</v>
      </c>
      <c r="V32" s="37"/>
      <c r="W32" s="37"/>
    </row>
    <row r="33" spans="1:23" ht="12" thickBot="1" x14ac:dyDescent="0.2">
      <c r="A33" s="51"/>
      <c r="B33" s="53" t="s">
        <v>31</v>
      </c>
      <c r="C33" s="54"/>
      <c r="D33" s="68">
        <v>10.442500000000001</v>
      </c>
      <c r="E33" s="71"/>
      <c r="F33" s="71"/>
      <c r="G33" s="68">
        <v>180.77029999999999</v>
      </c>
      <c r="H33" s="69">
        <v>-94.223332040716897</v>
      </c>
      <c r="I33" s="68">
        <v>1.9165000000000001</v>
      </c>
      <c r="J33" s="69">
        <v>18.352884845582999</v>
      </c>
      <c r="K33" s="68">
        <v>35.199599999999997</v>
      </c>
      <c r="L33" s="69">
        <v>19.472003974104201</v>
      </c>
      <c r="M33" s="69">
        <v>-0.94555335856089295</v>
      </c>
      <c r="N33" s="68">
        <v>10.442500000000001</v>
      </c>
      <c r="O33" s="68">
        <v>34.889099999999999</v>
      </c>
      <c r="P33" s="68">
        <v>2</v>
      </c>
      <c r="Q33" s="71"/>
      <c r="R33" s="71"/>
      <c r="S33" s="68">
        <v>5.2212500000000004</v>
      </c>
      <c r="T33" s="71"/>
      <c r="U33" s="72"/>
      <c r="V33" s="37"/>
      <c r="W33" s="37"/>
    </row>
    <row r="34" spans="1:23" ht="12" thickBot="1" x14ac:dyDescent="0.2">
      <c r="A34" s="51"/>
      <c r="B34" s="53" t="s">
        <v>32</v>
      </c>
      <c r="C34" s="54"/>
      <c r="D34" s="68">
        <v>271188.97090000001</v>
      </c>
      <c r="E34" s="68">
        <v>333808</v>
      </c>
      <c r="F34" s="69">
        <v>81.241004080189796</v>
      </c>
      <c r="G34" s="68">
        <v>155302.7481</v>
      </c>
      <c r="H34" s="69">
        <v>74.619557102351095</v>
      </c>
      <c r="I34" s="68">
        <v>34976.063800000004</v>
      </c>
      <c r="J34" s="69">
        <v>12.8973031919124</v>
      </c>
      <c r="K34" s="68">
        <v>26311.838100000001</v>
      </c>
      <c r="L34" s="69">
        <v>16.9422875138421</v>
      </c>
      <c r="M34" s="69">
        <v>0.32929002022097398</v>
      </c>
      <c r="N34" s="68">
        <v>620541.97580000001</v>
      </c>
      <c r="O34" s="68">
        <v>9156263.5075000003</v>
      </c>
      <c r="P34" s="68">
        <v>14252</v>
      </c>
      <c r="Q34" s="68">
        <v>17752</v>
      </c>
      <c r="R34" s="69">
        <v>-19.716088328075699</v>
      </c>
      <c r="S34" s="68">
        <v>19.028134360089801</v>
      </c>
      <c r="T34" s="68">
        <v>19.6796420065345</v>
      </c>
      <c r="U34" s="70">
        <v>-3.4239176270016198</v>
      </c>
      <c r="V34" s="37"/>
      <c r="W34" s="37"/>
    </row>
    <row r="35" spans="1:23" ht="12" thickBot="1" x14ac:dyDescent="0.2">
      <c r="A35" s="51"/>
      <c r="B35" s="53" t="s">
        <v>36</v>
      </c>
      <c r="C35" s="54"/>
      <c r="D35" s="71"/>
      <c r="E35" s="68">
        <v>187811</v>
      </c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2"/>
      <c r="V35" s="37"/>
      <c r="W35" s="37"/>
    </row>
    <row r="36" spans="1:23" ht="12" thickBot="1" x14ac:dyDescent="0.2">
      <c r="A36" s="51"/>
      <c r="B36" s="53" t="s">
        <v>37</v>
      </c>
      <c r="C36" s="54"/>
      <c r="D36" s="71"/>
      <c r="E36" s="68">
        <v>80779</v>
      </c>
      <c r="F36" s="71"/>
      <c r="G36" s="71"/>
      <c r="H36" s="71"/>
      <c r="I36" s="71"/>
      <c r="J36" s="71"/>
      <c r="K36" s="71"/>
      <c r="L36" s="71"/>
      <c r="M36" s="71"/>
      <c r="N36" s="71"/>
      <c r="O36" s="71"/>
      <c r="P36" s="71"/>
      <c r="Q36" s="71"/>
      <c r="R36" s="71"/>
      <c r="S36" s="71"/>
      <c r="T36" s="71"/>
      <c r="U36" s="72"/>
      <c r="V36" s="37"/>
      <c r="W36" s="37"/>
    </row>
    <row r="37" spans="1:23" ht="12" thickBot="1" x14ac:dyDescent="0.2">
      <c r="A37" s="51"/>
      <c r="B37" s="53" t="s">
        <v>38</v>
      </c>
      <c r="C37" s="54"/>
      <c r="D37" s="71"/>
      <c r="E37" s="68">
        <v>40447</v>
      </c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2"/>
      <c r="V37" s="37"/>
      <c r="W37" s="37"/>
    </row>
    <row r="38" spans="1:23" ht="12" customHeight="1" thickBot="1" x14ac:dyDescent="0.2">
      <c r="A38" s="51"/>
      <c r="B38" s="53" t="s">
        <v>33</v>
      </c>
      <c r="C38" s="54"/>
      <c r="D38" s="68">
        <v>222441.45300000001</v>
      </c>
      <c r="E38" s="68">
        <v>84266</v>
      </c>
      <c r="F38" s="69">
        <v>263.97533168775101</v>
      </c>
      <c r="G38" s="68">
        <v>371970.93959999998</v>
      </c>
      <c r="H38" s="69">
        <v>-40.199238886993903</v>
      </c>
      <c r="I38" s="68">
        <v>13130.761399999999</v>
      </c>
      <c r="J38" s="69">
        <v>5.90301907441685</v>
      </c>
      <c r="K38" s="68">
        <v>19525.284800000001</v>
      </c>
      <c r="L38" s="69">
        <v>5.2491425327463901</v>
      </c>
      <c r="M38" s="69">
        <v>-0.32749962243828601</v>
      </c>
      <c r="N38" s="68">
        <v>619501.28289999999</v>
      </c>
      <c r="O38" s="68">
        <v>7891865.4008999998</v>
      </c>
      <c r="P38" s="68">
        <v>340</v>
      </c>
      <c r="Q38" s="68">
        <v>494</v>
      </c>
      <c r="R38" s="69">
        <v>-31.1740890688259</v>
      </c>
      <c r="S38" s="68">
        <v>654.23956764705895</v>
      </c>
      <c r="T38" s="68">
        <v>803.76483785425103</v>
      </c>
      <c r="U38" s="70">
        <v>-22.854819182666201</v>
      </c>
      <c r="V38" s="37"/>
      <c r="W38" s="37"/>
    </row>
    <row r="39" spans="1:23" ht="12" thickBot="1" x14ac:dyDescent="0.2">
      <c r="A39" s="51"/>
      <c r="B39" s="53" t="s">
        <v>34</v>
      </c>
      <c r="C39" s="54"/>
      <c r="D39" s="68">
        <v>744213.04249999998</v>
      </c>
      <c r="E39" s="68">
        <v>300028</v>
      </c>
      <c r="F39" s="69">
        <v>248.04786303278399</v>
      </c>
      <c r="G39" s="68">
        <v>465680.42090000003</v>
      </c>
      <c r="H39" s="69">
        <v>59.811967413552097</v>
      </c>
      <c r="I39" s="68">
        <v>51773.902499999997</v>
      </c>
      <c r="J39" s="69">
        <v>6.9568657821526996</v>
      </c>
      <c r="K39" s="68">
        <v>33046.052600000003</v>
      </c>
      <c r="L39" s="69">
        <v>7.0962941787703597</v>
      </c>
      <c r="M39" s="69">
        <v>0.56671972676094995</v>
      </c>
      <c r="N39" s="68">
        <v>1743500.3707999999</v>
      </c>
      <c r="O39" s="68">
        <v>20552450.6745</v>
      </c>
      <c r="P39" s="68">
        <v>3739</v>
      </c>
      <c r="Q39" s="68">
        <v>4719</v>
      </c>
      <c r="R39" s="69">
        <v>-20.7671116762026</v>
      </c>
      <c r="S39" s="68">
        <v>199.04066394757999</v>
      </c>
      <c r="T39" s="68">
        <v>211.758281055308</v>
      </c>
      <c r="U39" s="70">
        <v>-6.3894567348700901</v>
      </c>
      <c r="V39" s="37"/>
      <c r="W39" s="37"/>
    </row>
    <row r="40" spans="1:23" ht="12" thickBot="1" x14ac:dyDescent="0.2">
      <c r="A40" s="51"/>
      <c r="B40" s="53" t="s">
        <v>39</v>
      </c>
      <c r="C40" s="54"/>
      <c r="D40" s="71"/>
      <c r="E40" s="68">
        <v>59900</v>
      </c>
      <c r="F40" s="71"/>
      <c r="G40" s="71"/>
      <c r="H40" s="71"/>
      <c r="I40" s="71"/>
      <c r="J40" s="71"/>
      <c r="K40" s="71"/>
      <c r="L40" s="71"/>
      <c r="M40" s="71"/>
      <c r="N40" s="71"/>
      <c r="O40" s="71"/>
      <c r="P40" s="71"/>
      <c r="Q40" s="71"/>
      <c r="R40" s="71"/>
      <c r="S40" s="71"/>
      <c r="T40" s="71"/>
      <c r="U40" s="72"/>
      <c r="V40" s="37"/>
      <c r="W40" s="37"/>
    </row>
    <row r="41" spans="1:23" ht="12" thickBot="1" x14ac:dyDescent="0.2">
      <c r="A41" s="51"/>
      <c r="B41" s="53" t="s">
        <v>40</v>
      </c>
      <c r="C41" s="54"/>
      <c r="D41" s="71"/>
      <c r="E41" s="68">
        <v>12351</v>
      </c>
      <c r="F41" s="71"/>
      <c r="G41" s="71"/>
      <c r="H41" s="71"/>
      <c r="I41" s="71"/>
      <c r="J41" s="71"/>
      <c r="K41" s="71"/>
      <c r="L41" s="71"/>
      <c r="M41" s="71"/>
      <c r="N41" s="71"/>
      <c r="O41" s="71"/>
      <c r="P41" s="71"/>
      <c r="Q41" s="71"/>
      <c r="R41" s="71"/>
      <c r="S41" s="71"/>
      <c r="T41" s="71"/>
      <c r="U41" s="72"/>
      <c r="V41" s="37"/>
      <c r="W41" s="37"/>
    </row>
    <row r="42" spans="1:23" ht="12" thickBot="1" x14ac:dyDescent="0.2">
      <c r="A42" s="52"/>
      <c r="B42" s="53" t="s">
        <v>35</v>
      </c>
      <c r="C42" s="54"/>
      <c r="D42" s="73">
        <v>34173.943099999997</v>
      </c>
      <c r="E42" s="73">
        <v>17083</v>
      </c>
      <c r="F42" s="74">
        <v>200.04649710238201</v>
      </c>
      <c r="G42" s="73">
        <v>23957.898399999998</v>
      </c>
      <c r="H42" s="74">
        <v>42.641656331592102</v>
      </c>
      <c r="I42" s="73">
        <v>4161.7879999999996</v>
      </c>
      <c r="J42" s="74">
        <v>12.178249339918899</v>
      </c>
      <c r="K42" s="73">
        <v>2924.0459000000001</v>
      </c>
      <c r="L42" s="74">
        <v>12.2049348869432</v>
      </c>
      <c r="M42" s="74">
        <v>0.42329776697417798</v>
      </c>
      <c r="N42" s="73">
        <v>67968.418300000005</v>
      </c>
      <c r="O42" s="73">
        <v>656311.39410000003</v>
      </c>
      <c r="P42" s="73">
        <v>32</v>
      </c>
      <c r="Q42" s="73">
        <v>44</v>
      </c>
      <c r="R42" s="74">
        <v>-27.272727272727298</v>
      </c>
      <c r="S42" s="73">
        <v>1067.9357218749999</v>
      </c>
      <c r="T42" s="73">
        <v>768.05625454545498</v>
      </c>
      <c r="U42" s="75">
        <v>28.080291836576102</v>
      </c>
      <c r="V42" s="37"/>
      <c r="W42" s="37"/>
    </row>
  </sheetData>
  <mergeCells count="40">
    <mergeCell ref="B18:C18"/>
    <mergeCell ref="A1:U4"/>
    <mergeCell ref="W1:W4"/>
    <mergeCell ref="B6:C6"/>
    <mergeCell ref="A7:C7"/>
    <mergeCell ref="A8:A42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37:C37"/>
    <mergeCell ref="B38:C38"/>
    <mergeCell ref="B39:C39"/>
    <mergeCell ref="B40:C40"/>
    <mergeCell ref="B41:C41"/>
    <mergeCell ref="B42:C42"/>
    <mergeCell ref="B31:C31"/>
    <mergeCell ref="B32:C32"/>
    <mergeCell ref="B33:C33"/>
    <mergeCell ref="B34:C34"/>
    <mergeCell ref="B35:C35"/>
    <mergeCell ref="B36:C36"/>
    <mergeCell ref="B25:C25"/>
    <mergeCell ref="B26:C26"/>
    <mergeCell ref="B27:C27"/>
    <mergeCell ref="B28:C28"/>
    <mergeCell ref="B29:C29"/>
    <mergeCell ref="B30:C30"/>
    <mergeCell ref="B19:C19"/>
    <mergeCell ref="B20:C20"/>
    <mergeCell ref="B21:C21"/>
    <mergeCell ref="B22:C22"/>
    <mergeCell ref="B23:C23"/>
    <mergeCell ref="B24:C24"/>
  </mergeCells>
  <phoneticPr fontId="23" type="noConversion"/>
  <pageMargins left="0.7" right="0.7" top="0.75" bottom="0.75" header="0.3" footer="0.3"/>
  <pageSetup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62"/>
  <sheetViews>
    <sheetView workbookViewId="0">
      <selection sqref="A1:H31"/>
    </sheetView>
  </sheetViews>
  <sheetFormatPr defaultRowHeight="13.5" x14ac:dyDescent="0.15"/>
  <cols>
    <col min="1" max="1" width="3" style="28" bestFit="1" customWidth="1"/>
    <col min="2" max="2" width="5.125" style="29" bestFit="1" customWidth="1"/>
    <col min="3" max="3" width="9" style="28"/>
    <col min="4" max="7" width="9.75" style="28" bestFit="1" customWidth="1"/>
    <col min="8" max="8" width="11" style="28" bestFit="1" customWidth="1"/>
    <col min="9" max="16384" width="9" style="3"/>
  </cols>
  <sheetData>
    <row r="1" spans="1:8" ht="14.25" x14ac:dyDescent="0.2">
      <c r="A1" s="30" t="s">
        <v>63</v>
      </c>
      <c r="B1" s="31" t="s">
        <v>64</v>
      </c>
      <c r="C1" s="30" t="s">
        <v>65</v>
      </c>
      <c r="D1" s="30" t="s">
        <v>66</v>
      </c>
      <c r="E1" s="30" t="s">
        <v>67</v>
      </c>
      <c r="F1" s="30" t="s">
        <v>68</v>
      </c>
      <c r="G1" s="30" t="s">
        <v>67</v>
      </c>
      <c r="H1" s="30" t="s">
        <v>69</v>
      </c>
    </row>
    <row r="2" spans="1:8" ht="14.25" x14ac:dyDescent="0.2">
      <c r="A2" s="32">
        <v>1</v>
      </c>
      <c r="B2" s="33">
        <v>12</v>
      </c>
      <c r="C2" s="32">
        <v>101349</v>
      </c>
      <c r="D2" s="32">
        <v>994637.316659829</v>
      </c>
      <c r="E2" s="32">
        <v>771878.83104615402</v>
      </c>
      <c r="F2" s="32">
        <v>222758.485613675</v>
      </c>
      <c r="G2" s="32">
        <v>771878.83104615402</v>
      </c>
      <c r="H2" s="32">
        <v>0.22395950954438201</v>
      </c>
    </row>
    <row r="3" spans="1:8" ht="14.25" x14ac:dyDescent="0.2">
      <c r="A3" s="32">
        <v>2</v>
      </c>
      <c r="B3" s="33">
        <v>13</v>
      </c>
      <c r="C3" s="32">
        <v>26274</v>
      </c>
      <c r="D3" s="32">
        <v>130949.253843514</v>
      </c>
      <c r="E3" s="32">
        <v>102642.941116587</v>
      </c>
      <c r="F3" s="32">
        <v>28306.312726926899</v>
      </c>
      <c r="G3" s="32">
        <v>102642.941116587</v>
      </c>
      <c r="H3" s="32">
        <v>0.21616245909085699</v>
      </c>
    </row>
    <row r="4" spans="1:8" ht="14.25" x14ac:dyDescent="0.2">
      <c r="A4" s="32">
        <v>3</v>
      </c>
      <c r="B4" s="33">
        <v>14</v>
      </c>
      <c r="C4" s="32">
        <v>122873</v>
      </c>
      <c r="D4" s="32">
        <v>204767.20867692301</v>
      </c>
      <c r="E4" s="32">
        <v>158148.43680940199</v>
      </c>
      <c r="F4" s="32">
        <v>46618.771867521398</v>
      </c>
      <c r="G4" s="32">
        <v>158148.43680940199</v>
      </c>
      <c r="H4" s="32">
        <v>0.22766717468457301</v>
      </c>
    </row>
    <row r="5" spans="1:8" ht="14.25" x14ac:dyDescent="0.2">
      <c r="A5" s="32">
        <v>4</v>
      </c>
      <c r="B5" s="33">
        <v>15</v>
      </c>
      <c r="C5" s="32">
        <v>6973</v>
      </c>
      <c r="D5" s="32">
        <v>123330.00127008501</v>
      </c>
      <c r="E5" s="32">
        <v>98877.535228205103</v>
      </c>
      <c r="F5" s="32">
        <v>24452.4660418803</v>
      </c>
      <c r="G5" s="32">
        <v>98877.535228205103</v>
      </c>
      <c r="H5" s="32">
        <v>0.19826859474630901</v>
      </c>
    </row>
    <row r="6" spans="1:8" ht="14.25" x14ac:dyDescent="0.2">
      <c r="A6" s="32">
        <v>5</v>
      </c>
      <c r="B6" s="33">
        <v>16</v>
      </c>
      <c r="C6" s="32">
        <v>4817</v>
      </c>
      <c r="D6" s="32">
        <v>399212.93718376098</v>
      </c>
      <c r="E6" s="32">
        <v>358397.21976068401</v>
      </c>
      <c r="F6" s="32">
        <v>40815.717423076901</v>
      </c>
      <c r="G6" s="32">
        <v>358397.21976068401</v>
      </c>
      <c r="H6" s="32">
        <v>0.102240467733863</v>
      </c>
    </row>
    <row r="7" spans="1:8" ht="14.25" x14ac:dyDescent="0.2">
      <c r="A7" s="32">
        <v>6</v>
      </c>
      <c r="B7" s="33">
        <v>17</v>
      </c>
      <c r="C7" s="32">
        <v>26735</v>
      </c>
      <c r="D7" s="32">
        <v>434044.78145641001</v>
      </c>
      <c r="E7" s="32">
        <v>362898.35951794899</v>
      </c>
      <c r="F7" s="32">
        <v>71146.421938461499</v>
      </c>
      <c r="G7" s="32">
        <v>362898.35951794899</v>
      </c>
      <c r="H7" s="32">
        <v>0.16391493453678699</v>
      </c>
    </row>
    <row r="8" spans="1:8" ht="14.25" x14ac:dyDescent="0.2">
      <c r="A8" s="32">
        <v>7</v>
      </c>
      <c r="B8" s="33">
        <v>18</v>
      </c>
      <c r="C8" s="32">
        <v>101585</v>
      </c>
      <c r="D8" s="32">
        <v>231990.14226666701</v>
      </c>
      <c r="E8" s="32">
        <v>194122.29848119701</v>
      </c>
      <c r="F8" s="32">
        <v>37867.843785470097</v>
      </c>
      <c r="G8" s="32">
        <v>194122.29848119701</v>
      </c>
      <c r="H8" s="32">
        <v>0.16323040028977601</v>
      </c>
    </row>
    <row r="9" spans="1:8" ht="14.25" x14ac:dyDescent="0.2">
      <c r="A9" s="32">
        <v>8</v>
      </c>
      <c r="B9" s="33">
        <v>19</v>
      </c>
      <c r="C9" s="32">
        <v>31956</v>
      </c>
      <c r="D9" s="32">
        <v>235433.337205983</v>
      </c>
      <c r="E9" s="32">
        <v>226710.90668461501</v>
      </c>
      <c r="F9" s="32">
        <v>8722.4305213675198</v>
      </c>
      <c r="G9" s="32">
        <v>226710.90668461501</v>
      </c>
      <c r="H9" s="32">
        <v>3.7048408797502499E-2</v>
      </c>
    </row>
    <row r="10" spans="1:8" ht="14.25" x14ac:dyDescent="0.2">
      <c r="A10" s="32">
        <v>9</v>
      </c>
      <c r="B10" s="33">
        <v>21</v>
      </c>
      <c r="C10" s="32">
        <v>153455</v>
      </c>
      <c r="D10" s="32">
        <v>742359.09901452996</v>
      </c>
      <c r="E10" s="32">
        <v>728208.72105897404</v>
      </c>
      <c r="F10" s="32">
        <v>14150.377955555599</v>
      </c>
      <c r="G10" s="32">
        <v>728208.72105897404</v>
      </c>
      <c r="H10" s="36">
        <v>1.9061365280414799E-2</v>
      </c>
    </row>
    <row r="11" spans="1:8" ht="14.25" x14ac:dyDescent="0.2">
      <c r="A11" s="32">
        <v>10</v>
      </c>
      <c r="B11" s="33">
        <v>22</v>
      </c>
      <c r="C11" s="32">
        <v>33777</v>
      </c>
      <c r="D11" s="32">
        <v>811837.77135726495</v>
      </c>
      <c r="E11" s="32">
        <v>739926.60677094001</v>
      </c>
      <c r="F11" s="32">
        <v>71911.164586324798</v>
      </c>
      <c r="G11" s="32">
        <v>739926.60677094001</v>
      </c>
      <c r="H11" s="32">
        <v>8.8578244476233997E-2</v>
      </c>
    </row>
    <row r="12" spans="1:8" ht="14.25" x14ac:dyDescent="0.2">
      <c r="A12" s="32">
        <v>11</v>
      </c>
      <c r="B12" s="33">
        <v>23</v>
      </c>
      <c r="C12" s="32">
        <v>235602.50599999999</v>
      </c>
      <c r="D12" s="32">
        <v>3098724.9191812002</v>
      </c>
      <c r="E12" s="32">
        <v>2659405.6073059798</v>
      </c>
      <c r="F12" s="32">
        <v>439319.31187521399</v>
      </c>
      <c r="G12" s="32">
        <v>2659405.6073059798</v>
      </c>
      <c r="H12" s="32">
        <v>0.141774221117794</v>
      </c>
    </row>
    <row r="13" spans="1:8" ht="14.25" x14ac:dyDescent="0.2">
      <c r="A13" s="32">
        <v>12</v>
      </c>
      <c r="B13" s="33">
        <v>24</v>
      </c>
      <c r="C13" s="32">
        <v>35044.487999999998</v>
      </c>
      <c r="D13" s="32">
        <v>609569.92757948698</v>
      </c>
      <c r="E13" s="32">
        <v>531565.89708290598</v>
      </c>
      <c r="F13" s="32">
        <v>78004.030496581196</v>
      </c>
      <c r="G13" s="32">
        <v>531565.89708290598</v>
      </c>
      <c r="H13" s="32">
        <v>0.12796568033847</v>
      </c>
    </row>
    <row r="14" spans="1:8" ht="14.25" x14ac:dyDescent="0.2">
      <c r="A14" s="32">
        <v>13</v>
      </c>
      <c r="B14" s="33">
        <v>25</v>
      </c>
      <c r="C14" s="32">
        <v>115982</v>
      </c>
      <c r="D14" s="32">
        <v>1542798.2223</v>
      </c>
      <c r="E14" s="32">
        <v>1415867.1421000001</v>
      </c>
      <c r="F14" s="32">
        <v>126931.0802</v>
      </c>
      <c r="G14" s="32">
        <v>1415867.1421000001</v>
      </c>
      <c r="H14" s="32">
        <v>8.2273286529181699E-2</v>
      </c>
    </row>
    <row r="15" spans="1:8" ht="14.25" x14ac:dyDescent="0.2">
      <c r="A15" s="32">
        <v>14</v>
      </c>
      <c r="B15" s="33">
        <v>26</v>
      </c>
      <c r="C15" s="32">
        <v>80584</v>
      </c>
      <c r="D15" s="32">
        <v>484252.32075752201</v>
      </c>
      <c r="E15" s="32">
        <v>423111.16046814201</v>
      </c>
      <c r="F15" s="32">
        <v>61141.160289380503</v>
      </c>
      <c r="G15" s="32">
        <v>423111.16046814201</v>
      </c>
      <c r="H15" s="32">
        <v>0.126258889567605</v>
      </c>
    </row>
    <row r="16" spans="1:8" ht="14.25" x14ac:dyDescent="0.2">
      <c r="A16" s="32">
        <v>15</v>
      </c>
      <c r="B16" s="33">
        <v>27</v>
      </c>
      <c r="C16" s="32">
        <v>156074.49799999999</v>
      </c>
      <c r="D16" s="32">
        <v>1319183.3515999999</v>
      </c>
      <c r="E16" s="32">
        <v>1133874.9876000001</v>
      </c>
      <c r="F16" s="32">
        <v>185308.364</v>
      </c>
      <c r="G16" s="32">
        <v>1133874.9876000001</v>
      </c>
      <c r="H16" s="32">
        <v>0.14047203049920601</v>
      </c>
    </row>
    <row r="17" spans="1:8" ht="14.25" x14ac:dyDescent="0.2">
      <c r="A17" s="32">
        <v>16</v>
      </c>
      <c r="B17" s="33">
        <v>29</v>
      </c>
      <c r="C17" s="32">
        <v>200209</v>
      </c>
      <c r="D17" s="32">
        <v>2625142.71041966</v>
      </c>
      <c r="E17" s="32">
        <v>2392466.7407264998</v>
      </c>
      <c r="F17" s="32">
        <v>232675.96969316201</v>
      </c>
      <c r="G17" s="32">
        <v>2392466.7407264998</v>
      </c>
      <c r="H17" s="32">
        <v>8.8633645999369903E-2</v>
      </c>
    </row>
    <row r="18" spans="1:8" ht="14.25" x14ac:dyDescent="0.2">
      <c r="A18" s="32">
        <v>17</v>
      </c>
      <c r="B18" s="33">
        <v>31</v>
      </c>
      <c r="C18" s="32">
        <v>29646.109</v>
      </c>
      <c r="D18" s="32">
        <v>322883.50855850498</v>
      </c>
      <c r="E18" s="32">
        <v>262890.838462274</v>
      </c>
      <c r="F18" s="32">
        <v>59992.670096231202</v>
      </c>
      <c r="G18" s="32">
        <v>262890.838462274</v>
      </c>
      <c r="H18" s="32">
        <v>0.18580283138047199</v>
      </c>
    </row>
    <row r="19" spans="1:8" ht="14.25" x14ac:dyDescent="0.2">
      <c r="A19" s="32">
        <v>18</v>
      </c>
      <c r="B19" s="33">
        <v>32</v>
      </c>
      <c r="C19" s="32">
        <v>17576.595000000001</v>
      </c>
      <c r="D19" s="32">
        <v>354144.05039103702</v>
      </c>
      <c r="E19" s="32">
        <v>312424.47357222397</v>
      </c>
      <c r="F19" s="32">
        <v>41719.576818812697</v>
      </c>
      <c r="G19" s="32">
        <v>312424.47357222397</v>
      </c>
      <c r="H19" s="32">
        <v>0.11780397488747001</v>
      </c>
    </row>
    <row r="20" spans="1:8" ht="14.25" x14ac:dyDescent="0.2">
      <c r="A20" s="32">
        <v>19</v>
      </c>
      <c r="B20" s="33">
        <v>33</v>
      </c>
      <c r="C20" s="32">
        <v>58877.419000000002</v>
      </c>
      <c r="D20" s="32">
        <v>948233.09075662203</v>
      </c>
      <c r="E20" s="32">
        <v>749136.57924838096</v>
      </c>
      <c r="F20" s="32">
        <v>199096.511508241</v>
      </c>
      <c r="G20" s="32">
        <v>749136.57924838096</v>
      </c>
      <c r="H20" s="32">
        <v>0.209965791585459</v>
      </c>
    </row>
    <row r="21" spans="1:8" ht="14.25" x14ac:dyDescent="0.2">
      <c r="A21" s="32">
        <v>20</v>
      </c>
      <c r="B21" s="33">
        <v>34</v>
      </c>
      <c r="C21" s="32">
        <v>46713.103999999999</v>
      </c>
      <c r="D21" s="32">
        <v>333059.720822873</v>
      </c>
      <c r="E21" s="32">
        <v>248645.58702877999</v>
      </c>
      <c r="F21" s="32">
        <v>84414.133794092195</v>
      </c>
      <c r="G21" s="32">
        <v>248645.58702877999</v>
      </c>
      <c r="H21" s="32">
        <v>0.25345044301825098</v>
      </c>
    </row>
    <row r="22" spans="1:8" ht="14.25" x14ac:dyDescent="0.2">
      <c r="A22" s="32">
        <v>21</v>
      </c>
      <c r="B22" s="33">
        <v>35</v>
      </c>
      <c r="C22" s="32">
        <v>44336.129000000001</v>
      </c>
      <c r="D22" s="32">
        <v>1031566.31598407</v>
      </c>
      <c r="E22" s="32">
        <v>968654.30764778797</v>
      </c>
      <c r="F22" s="32">
        <v>62912.008336283201</v>
      </c>
      <c r="G22" s="32">
        <v>968654.30764778797</v>
      </c>
      <c r="H22" s="32">
        <v>6.0986877296655202E-2</v>
      </c>
    </row>
    <row r="23" spans="1:8" ht="14.25" x14ac:dyDescent="0.2">
      <c r="A23" s="32">
        <v>22</v>
      </c>
      <c r="B23" s="33">
        <v>36</v>
      </c>
      <c r="C23" s="32">
        <v>156207.435</v>
      </c>
      <c r="D23" s="32">
        <v>761826.54656548705</v>
      </c>
      <c r="E23" s="32">
        <v>624895.34275170101</v>
      </c>
      <c r="F23" s="32">
        <v>136931.20381378499</v>
      </c>
      <c r="G23" s="32">
        <v>624895.34275170101</v>
      </c>
      <c r="H23" s="32">
        <v>0.17974065675593301</v>
      </c>
    </row>
    <row r="24" spans="1:8" ht="14.25" x14ac:dyDescent="0.2">
      <c r="A24" s="32">
        <v>23</v>
      </c>
      <c r="B24" s="33">
        <v>37</v>
      </c>
      <c r="C24" s="32">
        <v>99359.489000000001</v>
      </c>
      <c r="D24" s="32">
        <v>996580.51501186704</v>
      </c>
      <c r="E24" s="32">
        <v>844554.78313133004</v>
      </c>
      <c r="F24" s="32">
        <v>152025.731880537</v>
      </c>
      <c r="G24" s="32">
        <v>844554.78313133004</v>
      </c>
      <c r="H24" s="32">
        <v>0.15254736530618099</v>
      </c>
    </row>
    <row r="25" spans="1:8" ht="14.25" x14ac:dyDescent="0.2">
      <c r="A25" s="32">
        <v>24</v>
      </c>
      <c r="B25" s="33">
        <v>38</v>
      </c>
      <c r="C25" s="32">
        <v>302062.45400000003</v>
      </c>
      <c r="D25" s="32">
        <v>1427441.84512124</v>
      </c>
      <c r="E25" s="32">
        <v>1447839.0492336301</v>
      </c>
      <c r="F25" s="32">
        <v>-20397.204112389401</v>
      </c>
      <c r="G25" s="32">
        <v>1447839.0492336301</v>
      </c>
      <c r="H25" s="32">
        <v>-1.42893415813076E-2</v>
      </c>
    </row>
    <row r="26" spans="1:8" ht="14.25" x14ac:dyDescent="0.2">
      <c r="A26" s="32">
        <v>25</v>
      </c>
      <c r="B26" s="33">
        <v>39</v>
      </c>
      <c r="C26" s="32">
        <v>91204.415999999997</v>
      </c>
      <c r="D26" s="32">
        <v>136957.71870996899</v>
      </c>
      <c r="E26" s="32">
        <v>97899.200074579203</v>
      </c>
      <c r="F26" s="32">
        <v>39058.518635389803</v>
      </c>
      <c r="G26" s="32">
        <v>97899.200074579203</v>
      </c>
      <c r="H26" s="32">
        <v>0.28518669121601498</v>
      </c>
    </row>
    <row r="27" spans="1:8" ht="14.25" x14ac:dyDescent="0.2">
      <c r="A27" s="32">
        <v>26</v>
      </c>
      <c r="B27" s="33">
        <v>40</v>
      </c>
      <c r="C27" s="32">
        <v>5</v>
      </c>
      <c r="D27" s="32">
        <v>10.442500000000001</v>
      </c>
      <c r="E27" s="32">
        <v>8.5259999999999998</v>
      </c>
      <c r="F27" s="32">
        <v>1.9165000000000001</v>
      </c>
      <c r="G27" s="32">
        <v>8.5259999999999998</v>
      </c>
      <c r="H27" s="32">
        <v>0.18352884845583001</v>
      </c>
    </row>
    <row r="28" spans="1:8" ht="14.25" x14ac:dyDescent="0.2">
      <c r="A28" s="32">
        <v>27</v>
      </c>
      <c r="B28" s="33">
        <v>42</v>
      </c>
      <c r="C28" s="32">
        <v>14188.352000000001</v>
      </c>
      <c r="D28" s="32">
        <v>271188.97120000003</v>
      </c>
      <c r="E28" s="32">
        <v>236212.89749999999</v>
      </c>
      <c r="F28" s="32">
        <v>34976.073700000001</v>
      </c>
      <c r="G28" s="32">
        <v>236212.89749999999</v>
      </c>
      <c r="H28" s="32">
        <v>0.12897306828235799</v>
      </c>
    </row>
    <row r="29" spans="1:8" ht="14.25" x14ac:dyDescent="0.2">
      <c r="A29" s="32">
        <v>28</v>
      </c>
      <c r="B29" s="33">
        <v>75</v>
      </c>
      <c r="C29" s="32">
        <v>349</v>
      </c>
      <c r="D29" s="32">
        <v>222441.452991453</v>
      </c>
      <c r="E29" s="32">
        <v>209310.694444444</v>
      </c>
      <c r="F29" s="32">
        <v>13130.7585470085</v>
      </c>
      <c r="G29" s="32">
        <v>209310.694444444</v>
      </c>
      <c r="H29" s="32">
        <v>5.9030177920628299E-2</v>
      </c>
    </row>
    <row r="30" spans="1:8" ht="14.25" x14ac:dyDescent="0.2">
      <c r="A30" s="32">
        <v>29</v>
      </c>
      <c r="B30" s="33">
        <v>76</v>
      </c>
      <c r="C30" s="32">
        <v>3859</v>
      </c>
      <c r="D30" s="32">
        <v>744213.02989572601</v>
      </c>
      <c r="E30" s="32">
        <v>692439.14079487196</v>
      </c>
      <c r="F30" s="32">
        <v>51773.8891008547</v>
      </c>
      <c r="G30" s="32">
        <v>692439.14079487196</v>
      </c>
      <c r="H30" s="32">
        <v>6.9568640995319397E-2</v>
      </c>
    </row>
    <row r="31" spans="1:8" ht="14.25" x14ac:dyDescent="0.2">
      <c r="A31" s="32">
        <v>30</v>
      </c>
      <c r="B31" s="33">
        <v>99</v>
      </c>
      <c r="C31" s="32">
        <v>32</v>
      </c>
      <c r="D31" s="32">
        <v>34173.942969518197</v>
      </c>
      <c r="E31" s="32">
        <v>30012.154602526301</v>
      </c>
      <c r="F31" s="32">
        <v>4161.7883669919102</v>
      </c>
      <c r="G31" s="32">
        <v>30012.154602526301</v>
      </c>
      <c r="H31" s="32">
        <v>0.121782504603114</v>
      </c>
    </row>
    <row r="32" spans="1:8" ht="14.25" x14ac:dyDescent="0.2">
      <c r="A32" s="32"/>
      <c r="B32" s="33"/>
      <c r="C32" s="32"/>
      <c r="D32" s="32"/>
      <c r="E32" s="32"/>
      <c r="F32" s="32"/>
      <c r="G32" s="32"/>
      <c r="H32" s="32"/>
    </row>
    <row r="33" spans="1:8" ht="14.25" x14ac:dyDescent="0.2">
      <c r="A33" s="32"/>
      <c r="B33" s="33"/>
      <c r="C33" s="32"/>
      <c r="D33" s="32"/>
      <c r="E33" s="32"/>
      <c r="F33" s="32"/>
      <c r="G33" s="32"/>
      <c r="H33" s="32"/>
    </row>
    <row r="34" spans="1:8" ht="14.25" x14ac:dyDescent="0.2">
      <c r="A34" s="32"/>
      <c r="B34" s="33"/>
      <c r="C34" s="32"/>
      <c r="D34" s="32"/>
      <c r="E34" s="32"/>
      <c r="F34" s="32"/>
      <c r="G34" s="32"/>
      <c r="H34" s="32"/>
    </row>
    <row r="35" spans="1:8" ht="14.25" x14ac:dyDescent="0.2">
      <c r="A35" s="32"/>
      <c r="B35" s="33"/>
      <c r="C35" s="32"/>
      <c r="D35" s="32"/>
      <c r="E35" s="32"/>
      <c r="F35" s="32"/>
      <c r="G35" s="32"/>
      <c r="H35" s="32"/>
    </row>
    <row r="36" spans="1:8" ht="14.25" x14ac:dyDescent="0.2">
      <c r="A36" s="32"/>
      <c r="B36" s="33"/>
      <c r="C36" s="32"/>
      <c r="D36" s="32"/>
      <c r="E36" s="32"/>
      <c r="F36" s="32"/>
      <c r="G36" s="32"/>
      <c r="H36" s="32"/>
    </row>
    <row r="37" spans="1:8" ht="14.25" x14ac:dyDescent="0.2">
      <c r="A37" s="32"/>
      <c r="B37" s="33"/>
      <c r="C37" s="32"/>
      <c r="D37" s="32"/>
      <c r="E37" s="32"/>
      <c r="F37" s="32"/>
      <c r="G37" s="32"/>
      <c r="H37" s="32"/>
    </row>
    <row r="38" spans="1:8" ht="14.25" x14ac:dyDescent="0.2">
      <c r="A38" s="32"/>
      <c r="B38" s="33"/>
      <c r="C38" s="32"/>
      <c r="D38" s="32"/>
      <c r="E38" s="32"/>
      <c r="F38" s="32"/>
      <c r="G38" s="32"/>
      <c r="H38" s="32"/>
    </row>
    <row r="39" spans="1:8" ht="14.25" x14ac:dyDescent="0.2">
      <c r="A39" s="32"/>
      <c r="B39" s="33"/>
      <c r="C39" s="32"/>
      <c r="D39" s="32"/>
      <c r="E39" s="32"/>
      <c r="F39" s="32"/>
      <c r="G39" s="32"/>
      <c r="H39" s="32"/>
    </row>
    <row r="40" spans="1:8" ht="14.25" x14ac:dyDescent="0.2">
      <c r="A40" s="32"/>
      <c r="B40" s="33"/>
      <c r="C40" s="32"/>
      <c r="D40" s="32"/>
      <c r="E40" s="32"/>
      <c r="F40" s="32"/>
      <c r="G40" s="32"/>
      <c r="H40" s="32"/>
    </row>
    <row r="41" spans="1:8" ht="14.25" x14ac:dyDescent="0.2">
      <c r="A41" s="32"/>
      <c r="B41" s="33"/>
      <c r="C41" s="32"/>
      <c r="D41" s="32"/>
      <c r="E41" s="32"/>
      <c r="F41" s="32"/>
      <c r="G41" s="32"/>
      <c r="H41" s="32"/>
    </row>
    <row r="42" spans="1:8" ht="14.25" x14ac:dyDescent="0.2">
      <c r="A42" s="32"/>
      <c r="B42" s="33"/>
      <c r="C42" s="33"/>
      <c r="D42" s="33"/>
      <c r="E42" s="33"/>
      <c r="F42" s="33"/>
      <c r="G42" s="33"/>
      <c r="H42" s="33"/>
    </row>
    <row r="43" spans="1:8" ht="14.25" x14ac:dyDescent="0.2">
      <c r="A43" s="32"/>
      <c r="B43" s="33"/>
      <c r="C43" s="33"/>
      <c r="D43" s="33"/>
      <c r="E43" s="33"/>
      <c r="F43" s="33"/>
      <c r="G43" s="33"/>
      <c r="H43" s="33"/>
    </row>
    <row r="44" spans="1:8" ht="14.25" x14ac:dyDescent="0.2">
      <c r="A44" s="32"/>
      <c r="B44" s="33"/>
      <c r="C44" s="32"/>
      <c r="D44" s="32"/>
      <c r="E44" s="32"/>
      <c r="F44" s="32"/>
      <c r="G44" s="32"/>
      <c r="H44" s="32"/>
    </row>
    <row r="45" spans="1:8" ht="14.25" x14ac:dyDescent="0.2">
      <c r="A45" s="32"/>
      <c r="B45" s="33"/>
      <c r="C45" s="32"/>
      <c r="D45" s="32"/>
      <c r="E45" s="32"/>
      <c r="F45" s="32"/>
      <c r="G45" s="32"/>
      <c r="H45" s="32"/>
    </row>
    <row r="46" spans="1:8" ht="14.25" x14ac:dyDescent="0.2">
      <c r="A46" s="32"/>
      <c r="B46" s="33"/>
      <c r="C46" s="32"/>
      <c r="D46" s="32"/>
      <c r="E46" s="32"/>
      <c r="F46" s="32"/>
      <c r="G46" s="32"/>
      <c r="H46" s="32"/>
    </row>
    <row r="47" spans="1:8" ht="14.25" x14ac:dyDescent="0.2">
      <c r="A47" s="32"/>
      <c r="B47" s="33"/>
      <c r="C47" s="32"/>
      <c r="D47" s="32"/>
      <c r="E47" s="32"/>
      <c r="F47" s="32"/>
      <c r="G47" s="32"/>
      <c r="H47" s="32"/>
    </row>
    <row r="48" spans="1:8" ht="14.25" x14ac:dyDescent="0.2">
      <c r="A48" s="32"/>
      <c r="B48" s="33"/>
      <c r="C48" s="32"/>
      <c r="D48" s="32"/>
      <c r="E48" s="32"/>
      <c r="F48" s="32"/>
      <c r="G48" s="32"/>
      <c r="H48" s="32"/>
    </row>
    <row r="49" spans="1:8" ht="14.25" x14ac:dyDescent="0.2">
      <c r="A49" s="32"/>
      <c r="B49" s="33"/>
      <c r="C49" s="32"/>
      <c r="D49" s="32"/>
      <c r="E49" s="32"/>
      <c r="F49" s="32"/>
      <c r="G49" s="32"/>
      <c r="H49" s="32"/>
    </row>
    <row r="50" spans="1:8" ht="14.25" x14ac:dyDescent="0.2">
      <c r="A50" s="32"/>
      <c r="B50" s="33"/>
      <c r="C50" s="32"/>
      <c r="D50" s="32"/>
      <c r="E50" s="32"/>
      <c r="F50" s="32"/>
      <c r="G50" s="32"/>
      <c r="H50" s="32"/>
    </row>
    <row r="51" spans="1:8" ht="14.25" x14ac:dyDescent="0.2">
      <c r="A51" s="32"/>
      <c r="B51" s="33"/>
      <c r="C51" s="32"/>
      <c r="D51" s="32"/>
      <c r="E51" s="32"/>
      <c r="F51" s="32"/>
      <c r="G51" s="32"/>
      <c r="H51" s="32"/>
    </row>
    <row r="52" spans="1:8" ht="14.25" x14ac:dyDescent="0.2">
      <c r="A52" s="32"/>
      <c r="B52" s="33"/>
      <c r="C52" s="32"/>
      <c r="D52" s="32"/>
      <c r="E52" s="32"/>
      <c r="F52" s="32"/>
      <c r="G52" s="32"/>
      <c r="H52" s="32"/>
    </row>
    <row r="53" spans="1:8" ht="14.25" x14ac:dyDescent="0.2">
      <c r="A53" s="32"/>
      <c r="B53" s="33"/>
      <c r="C53" s="32"/>
      <c r="D53" s="32"/>
      <c r="E53" s="32"/>
      <c r="F53" s="32"/>
      <c r="G53" s="32"/>
      <c r="H53" s="32"/>
    </row>
    <row r="54" spans="1:8" ht="14.25" x14ac:dyDescent="0.2">
      <c r="A54" s="32"/>
      <c r="B54" s="33"/>
      <c r="C54" s="32"/>
      <c r="D54" s="32"/>
      <c r="E54" s="32"/>
      <c r="F54" s="32"/>
      <c r="G54" s="32"/>
      <c r="H54" s="32"/>
    </row>
    <row r="55" spans="1:8" ht="14.25" x14ac:dyDescent="0.2">
      <c r="A55" s="32"/>
      <c r="B55" s="33"/>
      <c r="C55" s="32"/>
      <c r="D55" s="32"/>
      <c r="E55" s="32"/>
      <c r="F55" s="32"/>
      <c r="G55" s="32"/>
      <c r="H55" s="32"/>
    </row>
    <row r="56" spans="1:8" ht="14.25" x14ac:dyDescent="0.2">
      <c r="A56" s="32"/>
      <c r="B56" s="33"/>
      <c r="C56" s="32"/>
      <c r="D56" s="32"/>
      <c r="E56" s="32"/>
      <c r="F56" s="32"/>
      <c r="G56" s="32"/>
      <c r="H56" s="32"/>
    </row>
    <row r="57" spans="1:8" ht="14.25" x14ac:dyDescent="0.2">
      <c r="A57" s="32"/>
      <c r="B57" s="33"/>
      <c r="C57" s="32"/>
      <c r="D57" s="32"/>
      <c r="E57" s="32"/>
      <c r="F57" s="32"/>
      <c r="G57" s="32"/>
      <c r="H57" s="32"/>
    </row>
    <row r="58" spans="1:8" ht="14.25" x14ac:dyDescent="0.2">
      <c r="A58" s="32"/>
      <c r="B58" s="33"/>
      <c r="C58" s="32"/>
      <c r="D58" s="32"/>
      <c r="E58" s="32"/>
      <c r="F58" s="32"/>
      <c r="G58" s="32"/>
      <c r="H58" s="32"/>
    </row>
    <row r="59" spans="1:8" ht="14.25" x14ac:dyDescent="0.2">
      <c r="A59" s="32"/>
      <c r="B59" s="33"/>
      <c r="C59" s="32"/>
      <c r="D59" s="32"/>
      <c r="E59" s="32"/>
      <c r="F59" s="32"/>
      <c r="G59" s="32"/>
      <c r="H59" s="32"/>
    </row>
    <row r="60" spans="1:8" ht="14.25" x14ac:dyDescent="0.2">
      <c r="A60" s="32"/>
      <c r="B60" s="33"/>
      <c r="C60" s="32"/>
      <c r="D60" s="32"/>
      <c r="E60" s="32"/>
      <c r="F60" s="32"/>
      <c r="G60" s="32"/>
      <c r="H60" s="32"/>
    </row>
    <row r="61" spans="1:8" ht="14.25" x14ac:dyDescent="0.2">
      <c r="A61" s="32"/>
      <c r="B61" s="33"/>
      <c r="C61" s="32"/>
      <c r="D61" s="32"/>
      <c r="E61" s="32"/>
      <c r="F61" s="32"/>
      <c r="G61" s="32"/>
      <c r="H61" s="32"/>
    </row>
    <row r="62" spans="1:8" ht="14.25" x14ac:dyDescent="0.2">
      <c r="A62" s="32"/>
      <c r="B62" s="33"/>
      <c r="C62" s="32"/>
      <c r="D62" s="32"/>
      <c r="E62" s="32"/>
      <c r="F62" s="32"/>
      <c r="G62" s="32"/>
      <c r="H62" s="32"/>
    </row>
  </sheetData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RMS-RA数据核对</vt:lpstr>
      <vt:lpstr>RA</vt:lpstr>
      <vt:lpstr>RMS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R0214-销售日报表</dc:title>
  <dc:creator>Administrator</dc:creator>
  <cp:lastModifiedBy>杨进</cp:lastModifiedBy>
  <dcterms:created xsi:type="dcterms:W3CDTF">2013-06-21T00:28:37Z</dcterms:created>
  <dcterms:modified xsi:type="dcterms:W3CDTF">2015-02-03T00:36:57Z</dcterms:modified>
</cp:coreProperties>
</file>