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<sst xmlns="http://schemas.openxmlformats.org/spreadsheetml/2006/main" count="112" uniqueCount="70">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</sst>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39872891.801200002</v>
      </c>
      <c r="F3" s="25">
        <f>RA!I7</f>
        <v>1773272.4527</v>
      </c>
      <c r="G3" s="16">
        <f>E3-F3</f>
        <v>38099619.348500006</v>
      </c>
      <c r="H3" s="27">
        <f>RA!J7</f>
        <v>4.4473133815858104</v>
      </c>
      <c r="I3" s="20">
        <f>SUM(I4:I38)</f>
        <v>39872901.844951637</v>
      </c>
      <c r="J3" s="21">
        <f>SUM(J4:J38)</f>
        <v>38099619.279364325</v>
      </c>
      <c r="K3" s="22">
        <f>E3-I3</f>
        <v>-10.043751634657383</v>
      </c>
      <c r="L3" s="22">
        <f>G3-J3</f>
        <v>6.9135680794715881E-2</v>
      </c>
    </row>
    <row r="4" spans="1:13" x14ac:dyDescent="0.15">
      <c r="A4" s="41">
        <f>RA!A8</f>
        <v>42042</v>
      </c>
      <c r="B4" s="12">
        <v>12</v>
      </c>
      <c r="C4" s="38" t="s">
        <v>6</v>
      </c>
      <c r="D4" s="38"/>
      <c r="E4" s="15">
        <f>VLOOKUP(C4,RA!B8:D38,3,0)</f>
        <v>2143584.0874999999</v>
      </c>
      <c r="F4" s="25">
        <f>VLOOKUP(C4,RA!B8:I41,8,0)</f>
        <v>103761.58500000001</v>
      </c>
      <c r="G4" s="16">
        <f t="shared" ref="G4:G38" si="0">E4-F4</f>
        <v>2039822.5024999999</v>
      </c>
      <c r="H4" s="27">
        <f>RA!J8</f>
        <v>4.8405651826336404</v>
      </c>
      <c r="I4" s="20">
        <f>VLOOKUP(B4,RMS!B:D,3,FALSE)</f>
        <v>2143586.1728897402</v>
      </c>
      <c r="J4" s="21">
        <f>VLOOKUP(B4,RMS!B:E,4,FALSE)</f>
        <v>2039822.5285153801</v>
      </c>
      <c r="K4" s="22">
        <f t="shared" ref="K4:K38" si="1">E4-I4</f>
        <v>-2.0853897402994335</v>
      </c>
      <c r="L4" s="22">
        <f t="shared" ref="L4:L38" si="2">G4-J4</f>
        <v>-2.6015380164608359E-2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VLOOKUP(C5,RA!B8:D39,3,0)</f>
        <v>165519.76680000001</v>
      </c>
      <c r="F5" s="25">
        <f>VLOOKUP(C5,RA!B9:I42,8,0)</f>
        <v>34413.602899999998</v>
      </c>
      <c r="G5" s="16">
        <f t="shared" si="0"/>
        <v>131106.16390000001</v>
      </c>
      <c r="H5" s="27">
        <f>RA!J9</f>
        <v>20.791234524624802</v>
      </c>
      <c r="I5" s="20">
        <f>VLOOKUP(B5,RMS!B:D,3,FALSE)</f>
        <v>165519.91076493499</v>
      </c>
      <c r="J5" s="21">
        <f>VLOOKUP(B5,RMS!B:E,4,FALSE)</f>
        <v>131106.16488059901</v>
      </c>
      <c r="K5" s="22">
        <f t="shared" si="1"/>
        <v>-0.1439649349777028</v>
      </c>
      <c r="L5" s="22">
        <f t="shared" si="2"/>
        <v>-9.8059899755753577E-4</v>
      </c>
      <c r="M5" s="34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VLOOKUP(C6,RA!B10:D40,3,0)</f>
        <v>328934.19469999999</v>
      </c>
      <c r="F6" s="25">
        <f>VLOOKUP(C6,RA!B10:I43,8,0)</f>
        <v>69388.058399999994</v>
      </c>
      <c r="G6" s="16">
        <f t="shared" si="0"/>
        <v>259546.13630000001</v>
      </c>
      <c r="H6" s="27">
        <f>RA!J10</f>
        <v>21.0948145610962</v>
      </c>
      <c r="I6" s="20">
        <f>VLOOKUP(B6,RMS!B:D,3,FALSE)</f>
        <v>328936.01941196597</v>
      </c>
      <c r="J6" s="21">
        <f>VLOOKUP(B6,RMS!B:E,4,FALSE)</f>
        <v>259546.13661965801</v>
      </c>
      <c r="K6" s="22">
        <f>E6-I6</f>
        <v>-1.8247119659790769</v>
      </c>
      <c r="L6" s="22">
        <f t="shared" si="2"/>
        <v>-3.1965799280442297E-4</v>
      </c>
      <c r="M6" s="34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VLOOKUP(C7,RA!B10:D41,3,0)</f>
        <v>112305.9335</v>
      </c>
      <c r="F7" s="25">
        <f>VLOOKUP(C7,RA!B11:I44,8,0)</f>
        <v>24855.2647</v>
      </c>
      <c r="G7" s="16">
        <f t="shared" si="0"/>
        <v>87450.668799999999</v>
      </c>
      <c r="H7" s="27">
        <f>RA!J11</f>
        <v>22.131746672138199</v>
      </c>
      <c r="I7" s="20">
        <f>VLOOKUP(B7,RMS!B:D,3,FALSE)</f>
        <v>112306.023625641</v>
      </c>
      <c r="J7" s="21">
        <f>VLOOKUP(B7,RMS!B:E,4,FALSE)</f>
        <v>87450.669282051298</v>
      </c>
      <c r="K7" s="22">
        <f t="shared" si="1"/>
        <v>-9.0125640999758616E-2</v>
      </c>
      <c r="L7" s="22">
        <f t="shared" si="2"/>
        <v>-4.8205129860434681E-4</v>
      </c>
      <c r="M7" s="34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VLOOKUP(C8,RA!B12:D41,3,0)</f>
        <v>433034.6862</v>
      </c>
      <c r="F8" s="25">
        <f>VLOOKUP(C8,RA!B12:I45,8,0)</f>
        <v>34824.321499999998</v>
      </c>
      <c r="G8" s="16">
        <f t="shared" si="0"/>
        <v>398210.36469999998</v>
      </c>
      <c r="H8" s="27">
        <f>RA!J12</f>
        <v>8.0419242637565898</v>
      </c>
      <c r="I8" s="20">
        <f>VLOOKUP(B8,RMS!B:D,3,FALSE)</f>
        <v>433034.68085042702</v>
      </c>
      <c r="J8" s="21">
        <f>VLOOKUP(B8,RMS!B:E,4,FALSE)</f>
        <v>398210.36444017099</v>
      </c>
      <c r="K8" s="22">
        <f t="shared" si="1"/>
        <v>5.3495729807764292E-3</v>
      </c>
      <c r="L8" s="22">
        <f t="shared" si="2"/>
        <v>2.5982898660004139E-4</v>
      </c>
      <c r="M8" s="34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VLOOKUP(C9,RA!B12:D42,3,0)</f>
        <v>521862.34940000001</v>
      </c>
      <c r="F9" s="25">
        <f>VLOOKUP(C9,RA!B13:I46,8,0)</f>
        <v>61562.324500000002</v>
      </c>
      <c r="G9" s="16">
        <f t="shared" si="0"/>
        <v>460300.02490000002</v>
      </c>
      <c r="H9" s="27">
        <f>RA!J13</f>
        <v>11.7966595158244</v>
      </c>
      <c r="I9" s="20">
        <f>VLOOKUP(B9,RMS!B:D,3,FALSE)</f>
        <v>521862.789511966</v>
      </c>
      <c r="J9" s="21">
        <f>VLOOKUP(B9,RMS!B:E,4,FALSE)</f>
        <v>460300.02372991497</v>
      </c>
      <c r="K9" s="22">
        <f t="shared" si="1"/>
        <v>-0.44011196598876268</v>
      </c>
      <c r="L9" s="22">
        <f t="shared" si="2"/>
        <v>1.1700850445777178E-3</v>
      </c>
      <c r="M9" s="34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VLOOKUP(C10,RA!B14:D43,3,0)</f>
        <v>388423.11469999998</v>
      </c>
      <c r="F10" s="25">
        <f>VLOOKUP(C10,RA!B14:I47,8,0)</f>
        <v>58844.024400000002</v>
      </c>
      <c r="G10" s="16">
        <f t="shared" si="0"/>
        <v>329579.09029999998</v>
      </c>
      <c r="H10" s="27">
        <f>RA!J14</f>
        <v>15.149465151024399</v>
      </c>
      <c r="I10" s="20">
        <f>VLOOKUP(B10,RMS!B:D,3,FALSE)</f>
        <v>388423.114025641</v>
      </c>
      <c r="J10" s="21">
        <f>VLOOKUP(B10,RMS!B:E,4,FALSE)</f>
        <v>329579.09193931601</v>
      </c>
      <c r="K10" s="22">
        <f t="shared" si="1"/>
        <v>6.7435897653922439E-4</v>
      </c>
      <c r="L10" s="22">
        <f t="shared" si="2"/>
        <v>-1.6393160331062973E-3</v>
      </c>
      <c r="M10" s="34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VLOOKUP(C11,RA!B14:D44,3,0)</f>
        <v>271222.41450000001</v>
      </c>
      <c r="F11" s="25">
        <f>VLOOKUP(C11,RA!B15:I48,8,0)</f>
        <v>15314.531999999999</v>
      </c>
      <c r="G11" s="16">
        <f t="shared" si="0"/>
        <v>255907.88250000001</v>
      </c>
      <c r="H11" s="27">
        <f>RA!J15</f>
        <v>5.64648464922504</v>
      </c>
      <c r="I11" s="20">
        <f>VLOOKUP(B11,RMS!B:D,3,FALSE)</f>
        <v>271222.67070940201</v>
      </c>
      <c r="J11" s="21">
        <f>VLOOKUP(B11,RMS!B:E,4,FALSE)</f>
        <v>255907.88233760701</v>
      </c>
      <c r="K11" s="22">
        <f t="shared" si="1"/>
        <v>-0.25620940199587494</v>
      </c>
      <c r="L11" s="22">
        <f t="shared" si="2"/>
        <v>1.6239300020970404E-4</v>
      </c>
      <c r="M11" s="34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VLOOKUP(C12,RA!B16:D45,3,0)</f>
        <v>2855223.1354</v>
      </c>
      <c r="F12" s="25">
        <f>VLOOKUP(C12,RA!B16:I49,8,0)</f>
        <v>-176384.8964</v>
      </c>
      <c r="G12" s="16">
        <f t="shared" si="0"/>
        <v>3031608.0318</v>
      </c>
      <c r="H12" s="27">
        <f>RA!J16</f>
        <v>-6.1776221344357198</v>
      </c>
      <c r="I12" s="20">
        <f>VLOOKUP(B12,RMS!B:D,3,FALSE)</f>
        <v>2855223.0964615401</v>
      </c>
      <c r="J12" s="21">
        <f>VLOOKUP(B12,RMS!B:E,4,FALSE)</f>
        <v>3031608.0319717899</v>
      </c>
      <c r="K12" s="22">
        <f t="shared" si="1"/>
        <v>3.8938459940254688E-2</v>
      </c>
      <c r="L12" s="22">
        <f t="shared" si="2"/>
        <v>-1.7178989946842194E-4</v>
      </c>
      <c r="M12" s="34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VLOOKUP(C13,RA!B16:D46,3,0)</f>
        <v>1830954.7553000001</v>
      </c>
      <c r="F13" s="25">
        <f>VLOOKUP(C13,RA!B17:I50,8,0)</f>
        <v>99290.651299999998</v>
      </c>
      <c r="G13" s="16">
        <f t="shared" si="0"/>
        <v>1731664.1040000001</v>
      </c>
      <c r="H13" s="27">
        <f>RA!J17</f>
        <v>5.4228893975990902</v>
      </c>
      <c r="I13" s="20">
        <f>VLOOKUP(B13,RMS!B:D,3,FALSE)</f>
        <v>1830954.97912991</v>
      </c>
      <c r="J13" s="21">
        <f>VLOOKUP(B13,RMS!B:E,4,FALSE)</f>
        <v>1731664.10456068</v>
      </c>
      <c r="K13" s="22">
        <f t="shared" si="1"/>
        <v>-0.22382990992628038</v>
      </c>
      <c r="L13" s="22">
        <f t="shared" si="2"/>
        <v>-5.6067993864417076E-4</v>
      </c>
      <c r="M13" s="34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VLOOKUP(C14,RA!B18:D47,3,0)</f>
        <v>8605610.6521000005</v>
      </c>
      <c r="F14" s="25">
        <f>VLOOKUP(C14,RA!B18:I51,8,0)</f>
        <v>-25265.111000000001</v>
      </c>
      <c r="G14" s="16">
        <f t="shared" si="0"/>
        <v>8630875.7631000001</v>
      </c>
      <c r="H14" s="27">
        <f>RA!J18</f>
        <v>-0.29358882270411102</v>
      </c>
      <c r="I14" s="20">
        <f>VLOOKUP(B14,RMS!B:D,3,FALSE)</f>
        <v>8605611.0357008502</v>
      </c>
      <c r="J14" s="21">
        <f>VLOOKUP(B14,RMS!B:E,4,FALSE)</f>
        <v>8630875.6596213691</v>
      </c>
      <c r="K14" s="22">
        <f t="shared" si="1"/>
        <v>-0.38360084965825081</v>
      </c>
      <c r="L14" s="22">
        <f t="shared" si="2"/>
        <v>0.10347863100469112</v>
      </c>
      <c r="M14" s="34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VLOOKUP(C15,RA!B18:D48,3,0)</f>
        <v>1108879.0504999999</v>
      </c>
      <c r="F15" s="25">
        <f>VLOOKUP(C15,RA!B19:I52,8,0)</f>
        <v>63619.561000000002</v>
      </c>
      <c r="G15" s="16">
        <f t="shared" si="0"/>
        <v>1045259.4894999999</v>
      </c>
      <c r="H15" s="27">
        <f>RA!J19</f>
        <v>5.7372858628101602</v>
      </c>
      <c r="I15" s="20">
        <f>VLOOKUP(B15,RMS!B:D,3,FALSE)</f>
        <v>1108878.9807051299</v>
      </c>
      <c r="J15" s="21">
        <f>VLOOKUP(B15,RMS!B:E,4,FALSE)</f>
        <v>1045259.4873359</v>
      </c>
      <c r="K15" s="22">
        <f t="shared" si="1"/>
        <v>6.9794869981706142E-2</v>
      </c>
      <c r="L15" s="22">
        <f t="shared" si="2"/>
        <v>2.1640999475494027E-3</v>
      </c>
      <c r="M15" s="34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VLOOKUP(C16,RA!B20:D49,3,0)</f>
        <v>2025181.7875000001</v>
      </c>
      <c r="F16" s="25">
        <f>VLOOKUP(C16,RA!B20:I53,8,0)</f>
        <v>140836.2334</v>
      </c>
      <c r="G16" s="16">
        <f t="shared" si="0"/>
        <v>1884345.5541000001</v>
      </c>
      <c r="H16" s="27">
        <f>RA!J20</f>
        <v>6.9542514291448496</v>
      </c>
      <c r="I16" s="20">
        <f>VLOOKUP(B16,RMS!B:D,3,FALSE)</f>
        <v>2025182.1466119699</v>
      </c>
      <c r="J16" s="21">
        <f>VLOOKUP(B16,RMS!B:E,4,FALSE)</f>
        <v>1884345.5541170901</v>
      </c>
      <c r="K16" s="22">
        <f t="shared" si="1"/>
        <v>-0.35911196982488036</v>
      </c>
      <c r="L16" s="22">
        <f t="shared" si="2"/>
        <v>-1.7090002074837685E-5</v>
      </c>
      <c r="M16" s="34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VLOOKUP(C17,RA!B20:D50,3,0)</f>
        <v>915450.45940000005</v>
      </c>
      <c r="F17" s="25">
        <f>VLOOKUP(C17,RA!B21:I54,8,0)</f>
        <v>62349.492400000003</v>
      </c>
      <c r="G17" s="16">
        <f t="shared" si="0"/>
        <v>853100.96700000006</v>
      </c>
      <c r="H17" s="27">
        <f>RA!J21</f>
        <v>6.8107991819529801</v>
      </c>
      <c r="I17" s="20">
        <f>VLOOKUP(B17,RMS!B:D,3,FALSE)</f>
        <v>915450.54215971602</v>
      </c>
      <c r="J17" s="21">
        <f>VLOOKUP(B17,RMS!B:E,4,FALSE)</f>
        <v>853100.96698645304</v>
      </c>
      <c r="K17" s="22">
        <f t="shared" si="1"/>
        <v>-8.2759715965948999E-2</v>
      </c>
      <c r="L17" s="22">
        <f t="shared" si="2"/>
        <v>1.354701817035675E-5</v>
      </c>
      <c r="M17" s="34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VLOOKUP(C18,RA!B22:D51,3,0)</f>
        <v>2073817.4426</v>
      </c>
      <c r="F18" s="25">
        <f>VLOOKUP(C18,RA!B22:I55,8,0)</f>
        <v>272750.60129999998</v>
      </c>
      <c r="G18" s="16">
        <f t="shared" si="0"/>
        <v>1801066.8413</v>
      </c>
      <c r="H18" s="27">
        <f>RA!J22</f>
        <v>13.1521027693761</v>
      </c>
      <c r="I18" s="20">
        <f>VLOOKUP(B18,RMS!B:D,3,FALSE)</f>
        <v>2073819.4362999999</v>
      </c>
      <c r="J18" s="21">
        <f>VLOOKUP(B18,RMS!B:E,4,FALSE)</f>
        <v>1801066.8426000001</v>
      </c>
      <c r="K18" s="22">
        <f t="shared" si="1"/>
        <v>-1.9936999999918044</v>
      </c>
      <c r="L18" s="22">
        <f t="shared" si="2"/>
        <v>-1.3000001199543476E-3</v>
      </c>
      <c r="M18" s="34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VLOOKUP(C19,RA!B22:D52,3,0)</f>
        <v>5383568.0866</v>
      </c>
      <c r="F19" s="25">
        <f>VLOOKUP(C19,RA!B23:I56,8,0)</f>
        <v>-88916.463099999994</v>
      </c>
      <c r="G19" s="16">
        <f t="shared" si="0"/>
        <v>5472484.5497000003</v>
      </c>
      <c r="H19" s="27">
        <f>RA!J23</f>
        <v>-1.6516269817654601</v>
      </c>
      <c r="I19" s="20">
        <f>VLOOKUP(B19,RMS!B:D,3,FALSE)</f>
        <v>5383570.5824410301</v>
      </c>
      <c r="J19" s="21">
        <f>VLOOKUP(B19,RMS!B:E,4,FALSE)</f>
        <v>5472484.5674170898</v>
      </c>
      <c r="K19" s="22">
        <f t="shared" si="1"/>
        <v>-2.4958410300314426</v>
      </c>
      <c r="L19" s="22">
        <f t="shared" si="2"/>
        <v>-1.7717089504003525E-2</v>
      </c>
      <c r="M19" s="34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VLOOKUP(C20,RA!B24:D53,3,0)</f>
        <v>530696.35309999995</v>
      </c>
      <c r="F20" s="25">
        <f>VLOOKUP(C20,RA!B24:I57,8,0)</f>
        <v>70068.435800000007</v>
      </c>
      <c r="G20" s="16">
        <f t="shared" si="0"/>
        <v>460627.91729999997</v>
      </c>
      <c r="H20" s="27">
        <f>RA!J24</f>
        <v>13.203112361843701</v>
      </c>
      <c r="I20" s="20">
        <f>VLOOKUP(B20,RMS!B:D,3,FALSE)</f>
        <v>530696.35622173804</v>
      </c>
      <c r="J20" s="21">
        <f>VLOOKUP(B20,RMS!B:E,4,FALSE)</f>
        <v>460627.92189242999</v>
      </c>
      <c r="K20" s="22">
        <f t="shared" si="1"/>
        <v>-3.121738089248538E-3</v>
      </c>
      <c r="L20" s="22">
        <f t="shared" si="2"/>
        <v>-4.592430021148175E-3</v>
      </c>
      <c r="M20" s="34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VLOOKUP(C21,RA!B24:D54,3,0)</f>
        <v>636139.25080000004</v>
      </c>
      <c r="F21" s="25">
        <f>VLOOKUP(C21,RA!B25:I58,8,0)</f>
        <v>59876.621899999998</v>
      </c>
      <c r="G21" s="16">
        <f t="shared" si="0"/>
        <v>576262.62890000001</v>
      </c>
      <c r="H21" s="27">
        <f>RA!J25</f>
        <v>9.4125023451547705</v>
      </c>
      <c r="I21" s="20">
        <f>VLOOKUP(B21,RMS!B:D,3,FALSE)</f>
        <v>636139.25022890896</v>
      </c>
      <c r="J21" s="21">
        <f>VLOOKUP(B21,RMS!B:E,4,FALSE)</f>
        <v>576262.61858633801</v>
      </c>
      <c r="K21" s="22">
        <f t="shared" si="1"/>
        <v>5.7109107729047537E-4</v>
      </c>
      <c r="L21" s="22">
        <f t="shared" si="2"/>
        <v>1.0313662001863122E-2</v>
      </c>
      <c r="M21" s="34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VLOOKUP(C22,RA!B26:D55,3,0)</f>
        <v>1578661.7671000001</v>
      </c>
      <c r="F22" s="25">
        <f>VLOOKUP(C22,RA!B26:I59,8,0)</f>
        <v>291130.95</v>
      </c>
      <c r="G22" s="16">
        <f t="shared" si="0"/>
        <v>1287530.8171000001</v>
      </c>
      <c r="H22" s="27">
        <f>RA!J26</f>
        <v>18.441629237325898</v>
      </c>
      <c r="I22" s="20">
        <f>VLOOKUP(B22,RMS!B:D,3,FALSE)</f>
        <v>1578661.7707090799</v>
      </c>
      <c r="J22" s="21">
        <f>VLOOKUP(B22,RMS!B:E,4,FALSE)</f>
        <v>1287530.8117118301</v>
      </c>
      <c r="K22" s="22">
        <f t="shared" si="1"/>
        <v>-3.6090798676013947E-3</v>
      </c>
      <c r="L22" s="22">
        <f t="shared" si="2"/>
        <v>5.3881700150668621E-3</v>
      </c>
      <c r="M22" s="34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VLOOKUP(C23,RA!B26:D56,3,0)</f>
        <v>363988.54989999998</v>
      </c>
      <c r="F23" s="25">
        <f>VLOOKUP(C23,RA!B27:I60,8,0)</f>
        <v>85952.503100000002</v>
      </c>
      <c r="G23" s="16">
        <f t="shared" si="0"/>
        <v>278036.04680000001</v>
      </c>
      <c r="H23" s="27">
        <f>RA!J27</f>
        <v>23.614067839115801</v>
      </c>
      <c r="I23" s="20">
        <f>VLOOKUP(B23,RMS!B:D,3,FALSE)</f>
        <v>363988.54074580601</v>
      </c>
      <c r="J23" s="21">
        <f>VLOOKUP(B23,RMS!B:E,4,FALSE)</f>
        <v>278036.07467924699</v>
      </c>
      <c r="K23" s="22">
        <f t="shared" si="1"/>
        <v>9.1541939764283597E-3</v>
      </c>
      <c r="L23" s="22">
        <f t="shared" si="2"/>
        <v>-2.7879246976226568E-2</v>
      </c>
      <c r="M23" s="34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VLOOKUP(C24,RA!B28:D57,3,0)</f>
        <v>1666916.3740000001</v>
      </c>
      <c r="F24" s="25">
        <f>VLOOKUP(C24,RA!B28:I61,8,0)</f>
        <v>-11175.6522</v>
      </c>
      <c r="G24" s="16">
        <f t="shared" si="0"/>
        <v>1678092.0262</v>
      </c>
      <c r="H24" s="27">
        <f>RA!J28</f>
        <v>-0.67043868392644401</v>
      </c>
      <c r="I24" s="20">
        <f>VLOOKUP(B24,RMS!B:D,3,FALSE)</f>
        <v>1666916.3713539799</v>
      </c>
      <c r="J24" s="21">
        <f>VLOOKUP(B24,RMS!B:E,4,FALSE)</f>
        <v>1678092.0230469001</v>
      </c>
      <c r="K24" s="22">
        <f t="shared" si="1"/>
        <v>2.6460201479494572E-3</v>
      </c>
      <c r="L24" s="22">
        <f t="shared" si="2"/>
        <v>3.1530999112874269E-3</v>
      </c>
      <c r="M24" s="34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VLOOKUP(C25,RA!B28:D58,3,0)</f>
        <v>764533.2267</v>
      </c>
      <c r="F25" s="25">
        <f>VLOOKUP(C25,RA!B29:I62,8,0)</f>
        <v>135827.57279999999</v>
      </c>
      <c r="G25" s="16">
        <f t="shared" si="0"/>
        <v>628705.65390000003</v>
      </c>
      <c r="H25" s="27">
        <f>RA!J29</f>
        <v>17.7660784458356</v>
      </c>
      <c r="I25" s="20">
        <f>VLOOKUP(B25,RMS!B:D,3,FALSE)</f>
        <v>764533.22485840705</v>
      </c>
      <c r="J25" s="21">
        <f>VLOOKUP(B25,RMS!B:E,4,FALSE)</f>
        <v>628705.64645077998</v>
      </c>
      <c r="K25" s="22">
        <f t="shared" si="1"/>
        <v>1.8415929516777396E-3</v>
      </c>
      <c r="L25" s="22">
        <f t="shared" si="2"/>
        <v>7.4492200510576367E-3</v>
      </c>
      <c r="M25" s="34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VLOOKUP(C26,RA!B30:D59,3,0)</f>
        <v>1613061.6736999999</v>
      </c>
      <c r="F26" s="25">
        <f>VLOOKUP(C26,RA!B30:I63,8,0)</f>
        <v>217535.36610000001</v>
      </c>
      <c r="G26" s="16">
        <f t="shared" si="0"/>
        <v>1395526.3075999999</v>
      </c>
      <c r="H26" s="27">
        <f>RA!J30</f>
        <v>13.4858678776381</v>
      </c>
      <c r="I26" s="20">
        <f>VLOOKUP(B26,RMS!B:D,3,FALSE)</f>
        <v>1613061.67921539</v>
      </c>
      <c r="J26" s="21">
        <f>VLOOKUP(B26,RMS!B:E,4,FALSE)</f>
        <v>1395526.3141053601</v>
      </c>
      <c r="K26" s="22">
        <f t="shared" si="1"/>
        <v>-5.5153900757431984E-3</v>
      </c>
      <c r="L26" s="22">
        <f t="shared" si="2"/>
        <v>-6.5053601283580065E-3</v>
      </c>
      <c r="M26" s="34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VLOOKUP(C27,RA!B30:D60,3,0)</f>
        <v>1525651.5142000001</v>
      </c>
      <c r="F27" s="25">
        <f>VLOOKUP(C27,RA!B31:I64,8,0)</f>
        <v>11262.616</v>
      </c>
      <c r="G27" s="16">
        <f t="shared" si="0"/>
        <v>1514388.8982000002</v>
      </c>
      <c r="H27" s="27">
        <f>RA!J31</f>
        <v>0.738216813942975</v>
      </c>
      <c r="I27" s="20">
        <f>VLOOKUP(B27,RMS!B:D,3,FALSE)</f>
        <v>1525651.3880177001</v>
      </c>
      <c r="J27" s="21">
        <f>VLOOKUP(B27,RMS!B:E,4,FALSE)</f>
        <v>1514388.8881141599</v>
      </c>
      <c r="K27" s="22">
        <f t="shared" si="1"/>
        <v>0.12618230003863573</v>
      </c>
      <c r="L27" s="22">
        <f t="shared" si="2"/>
        <v>1.0085840243846178E-2</v>
      </c>
      <c r="M27" s="34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VLOOKUP(C28,RA!B32:D61,3,0)</f>
        <v>153560.8573</v>
      </c>
      <c r="F28" s="25">
        <f>VLOOKUP(C28,RA!B32:I65,8,0)</f>
        <v>42656.248299999999</v>
      </c>
      <c r="G28" s="16">
        <f t="shared" si="0"/>
        <v>110904.609</v>
      </c>
      <c r="H28" s="27">
        <f>RA!J32</f>
        <v>27.778073820378399</v>
      </c>
      <c r="I28" s="20">
        <f>VLOOKUP(B28,RMS!B:D,3,FALSE)</f>
        <v>153560.78106001101</v>
      </c>
      <c r="J28" s="21">
        <f>VLOOKUP(B28,RMS!B:E,4,FALSE)</f>
        <v>110904.61206780899</v>
      </c>
      <c r="K28" s="22">
        <f t="shared" si="1"/>
        <v>7.62399889936205E-2</v>
      </c>
      <c r="L28" s="22">
        <f t="shared" si="2"/>
        <v>-3.0678089970024303E-3</v>
      </c>
      <c r="M28" s="34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1"/>
      <c r="B30" s="12">
        <v>42</v>
      </c>
      <c r="C30" s="38" t="s">
        <v>32</v>
      </c>
      <c r="D30" s="38"/>
      <c r="E30" s="15">
        <f>VLOOKUP(C30,RA!B34:D64,3,0)</f>
        <v>388775.8542</v>
      </c>
      <c r="F30" s="25">
        <f>VLOOKUP(C30,RA!B34:I68,8,0)</f>
        <v>44910.193700000003</v>
      </c>
      <c r="G30" s="16">
        <f t="shared" si="0"/>
        <v>343865.6605</v>
      </c>
      <c r="H30" s="27">
        <f>RA!J34</f>
        <v>11.5516931452478</v>
      </c>
      <c r="I30" s="20">
        <f>VLOOKUP(B30,RMS!B:D,3,FALSE)</f>
        <v>388775.8542</v>
      </c>
      <c r="J30" s="21">
        <f>VLOOKUP(B30,RMS!B:E,4,FALSE)</f>
        <v>343865.64600000001</v>
      </c>
      <c r="K30" s="22">
        <f t="shared" si="1"/>
        <v>0</v>
      </c>
      <c r="L30" s="22">
        <f t="shared" si="2"/>
        <v>1.4499999990221113E-2</v>
      </c>
      <c r="M30" s="34"/>
    </row>
    <row r="31" spans="1:13" x14ac:dyDescent="0.15">
      <c r="A31" s="41"/>
      <c r="B31" s="12">
        <v>71</v>
      </c>
      <c r="C31" s="38" t="s">
        <v>36</v>
      </c>
      <c r="D31" s="38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1"/>
      <c r="B32" s="12">
        <v>72</v>
      </c>
      <c r="C32" s="38" t="s">
        <v>37</v>
      </c>
      <c r="D32" s="38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1"/>
      <c r="B33" s="12">
        <v>73</v>
      </c>
      <c r="C33" s="38" t="s">
        <v>38</v>
      </c>
      <c r="D33" s="38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1"/>
      <c r="B34" s="12">
        <v>75</v>
      </c>
      <c r="C34" s="38" t="s">
        <v>33</v>
      </c>
      <c r="D34" s="38"/>
      <c r="E34" s="15">
        <f>VLOOKUP(C34,RA!B8:D68,3,0)</f>
        <v>396744.44510000001</v>
      </c>
      <c r="F34" s="25">
        <f>VLOOKUP(C34,RA!B8:I72,8,0)</f>
        <v>22018.701099999998</v>
      </c>
      <c r="G34" s="16">
        <f t="shared" si="0"/>
        <v>374725.74400000001</v>
      </c>
      <c r="H34" s="27">
        <f>RA!J38</f>
        <v>5.5498448363782797</v>
      </c>
      <c r="I34" s="20">
        <f>VLOOKUP(B34,RMS!B:D,3,FALSE)</f>
        <v>396744.44444444397</v>
      </c>
      <c r="J34" s="21">
        <f>VLOOKUP(B34,RMS!B:E,4,FALSE)</f>
        <v>374725.74358974397</v>
      </c>
      <c r="K34" s="22">
        <f t="shared" si="1"/>
        <v>6.5555603941902518E-4</v>
      </c>
      <c r="L34" s="22">
        <f t="shared" si="2"/>
        <v>4.1025603422895074E-4</v>
      </c>
      <c r="M34" s="34"/>
    </row>
    <row r="35" spans="1:13" x14ac:dyDescent="0.15">
      <c r="A35" s="41"/>
      <c r="B35" s="12">
        <v>76</v>
      </c>
      <c r="C35" s="38" t="s">
        <v>34</v>
      </c>
      <c r="D35" s="38"/>
      <c r="E35" s="15">
        <f>VLOOKUP(C35,RA!B8:D69,3,0)</f>
        <v>1069362.8330999999</v>
      </c>
      <c r="F35" s="25">
        <f>VLOOKUP(C35,RA!B8:I73,8,0)</f>
        <v>48845.319000000003</v>
      </c>
      <c r="G35" s="16">
        <f t="shared" si="0"/>
        <v>1020517.5140999999</v>
      </c>
      <c r="H35" s="27">
        <f>RA!J39</f>
        <v>4.5677030740259799</v>
      </c>
      <c r="I35" s="20">
        <f>VLOOKUP(B35,RMS!B:D,3,FALSE)</f>
        <v>1069362.8178145301</v>
      </c>
      <c r="J35" s="21">
        <f>VLOOKUP(B35,RMS!B:E,4,FALSE)</f>
        <v>1020517.51209829</v>
      </c>
      <c r="K35" s="22">
        <f t="shared" si="1"/>
        <v>1.5285469824448228E-2</v>
      </c>
      <c r="L35" s="22">
        <f t="shared" si="2"/>
        <v>2.0017098868265748E-3</v>
      </c>
      <c r="M35" s="34"/>
    </row>
    <row r="36" spans="1:13" x14ac:dyDescent="0.15">
      <c r="A36" s="41"/>
      <c r="B36" s="12">
        <v>77</v>
      </c>
      <c r="C36" s="38" t="s">
        <v>39</v>
      </c>
      <c r="D36" s="38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1"/>
      <c r="B37" s="12">
        <v>78</v>
      </c>
      <c r="C37" s="38" t="s">
        <v>40</v>
      </c>
      <c r="D37" s="38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1"/>
      <c r="B38" s="12">
        <v>99</v>
      </c>
      <c r="C38" s="38" t="s">
        <v>35</v>
      </c>
      <c r="D38" s="38"/>
      <c r="E38" s="15">
        <f>VLOOKUP(C38,RA!B8:D72,3,0)</f>
        <v>21227.185300000001</v>
      </c>
      <c r="F38" s="25">
        <f>VLOOKUP(C38,RA!B8:I76,8,0)</f>
        <v>3119.7948000000001</v>
      </c>
      <c r="G38" s="16">
        <f t="shared" si="0"/>
        <v>18107.390500000001</v>
      </c>
      <c r="H38" s="27" t="e">
        <f>RA!#REF!</f>
        <v>#REF!</v>
      </c>
      <c r="I38" s="20">
        <f>VLOOKUP(B38,RMS!B:D,3,FALSE)</f>
        <v>21227.1847817866</v>
      </c>
      <c r="J38" s="21">
        <f>VLOOKUP(B38,RMS!B:E,4,FALSE)</f>
        <v>18107.390666364099</v>
      </c>
      <c r="K38" s="22">
        <f t="shared" si="1"/>
        <v>5.1821340093738399E-4</v>
      </c>
      <c r="L38" s="22">
        <f t="shared" si="2"/>
        <v>-1.6636409782222472E-4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46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47</v>
      </c>
      <c r="W3" s="46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4.25" thickTop="1" thickBot="1" x14ac:dyDescent="0.25">
      <c r="A5" s="58"/>
      <c r="B5" s="59"/>
      <c r="C5" s="60"/>
      <c r="D5" s="61" t="s">
        <v>0</v>
      </c>
      <c r="E5" s="61" t="s">
        <v>59</v>
      </c>
      <c r="F5" s="61" t="s">
        <v>60</v>
      </c>
      <c r="G5" s="61" t="s">
        <v>48</v>
      </c>
      <c r="H5" s="61" t="s">
        <v>49</v>
      </c>
      <c r="I5" s="61" t="s">
        <v>1</v>
      </c>
      <c r="J5" s="61" t="s">
        <v>2</v>
      </c>
      <c r="K5" s="61" t="s">
        <v>50</v>
      </c>
      <c r="L5" s="61" t="s">
        <v>51</v>
      </c>
      <c r="M5" s="61" t="s">
        <v>52</v>
      </c>
      <c r="N5" s="61" t="s">
        <v>53</v>
      </c>
      <c r="O5" s="61" t="s">
        <v>54</v>
      </c>
      <c r="P5" s="61" t="s">
        <v>61</v>
      </c>
      <c r="Q5" s="61" t="s">
        <v>62</v>
      </c>
      <c r="R5" s="61" t="s">
        <v>55</v>
      </c>
      <c r="S5" s="61" t="s">
        <v>56</v>
      </c>
      <c r="T5" s="61" t="s">
        <v>57</v>
      </c>
      <c r="U5" s="62" t="s">
        <v>58</v>
      </c>
      <c r="V5" s="55"/>
      <c r="W5" s="55"/>
    </row>
    <row r="6" spans="1:23" ht="13.5" thickBot="1" x14ac:dyDescent="0.25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3.5" thickBot="1" x14ac:dyDescent="0.25">
      <c r="A7" s="49" t="s">
        <v>5</v>
      </c>
      <c r="B7" s="50"/>
      <c r="C7" s="51"/>
      <c r="D7" s="65">
        <v>39872891.801200002</v>
      </c>
      <c r="E7" s="65">
        <v>49346187</v>
      </c>
      <c r="F7" s="66">
        <v>80.802376485948201</v>
      </c>
      <c r="G7" s="65">
        <v>20779498.5462</v>
      </c>
      <c r="H7" s="66">
        <v>91.885726753938698</v>
      </c>
      <c r="I7" s="65">
        <v>1773272.4527</v>
      </c>
      <c r="J7" s="66">
        <v>4.4473133815858104</v>
      </c>
      <c r="K7" s="65">
        <v>2396867.2326000002</v>
      </c>
      <c r="L7" s="66">
        <v>11.5347693654442</v>
      </c>
      <c r="M7" s="66">
        <v>-0.260170764328718</v>
      </c>
      <c r="N7" s="65">
        <v>187864364.2227</v>
      </c>
      <c r="O7" s="65">
        <v>853873807.23769999</v>
      </c>
      <c r="P7" s="65">
        <v>1281165</v>
      </c>
      <c r="Q7" s="65">
        <v>1040597</v>
      </c>
      <c r="R7" s="66">
        <v>23.118267686722099</v>
      </c>
      <c r="S7" s="65">
        <v>31.122370499662399</v>
      </c>
      <c r="T7" s="65">
        <v>24.5281375864047</v>
      </c>
      <c r="U7" s="67">
        <v>21.188080494476502</v>
      </c>
      <c r="V7" s="55"/>
      <c r="W7" s="55"/>
    </row>
    <row r="8" spans="1:23" ht="13.5" thickBot="1" x14ac:dyDescent="0.25">
      <c r="A8" s="52">
        <v>42042</v>
      </c>
      <c r="B8" s="42" t="s">
        <v>6</v>
      </c>
      <c r="C8" s="43"/>
      <c r="D8" s="68">
        <v>2143584.0874999999</v>
      </c>
      <c r="E8" s="68">
        <v>2074373</v>
      </c>
      <c r="F8" s="69">
        <v>103.336482276813</v>
      </c>
      <c r="G8" s="68">
        <v>817247.29500000004</v>
      </c>
      <c r="H8" s="69">
        <v>162.293200676791</v>
      </c>
      <c r="I8" s="68">
        <v>103761.58500000001</v>
      </c>
      <c r="J8" s="69">
        <v>4.8405651826336404</v>
      </c>
      <c r="K8" s="68">
        <v>65447.083899999998</v>
      </c>
      <c r="L8" s="69">
        <v>8.0082349981959897</v>
      </c>
      <c r="M8" s="69">
        <v>0.58542716981161003</v>
      </c>
      <c r="N8" s="68">
        <v>8948254.1753000002</v>
      </c>
      <c r="O8" s="68">
        <v>35961509.824600004</v>
      </c>
      <c r="P8" s="68">
        <v>51205</v>
      </c>
      <c r="Q8" s="68">
        <v>36518</v>
      </c>
      <c r="R8" s="69">
        <v>40.218522372528597</v>
      </c>
      <c r="S8" s="68">
        <v>41.862788546040399</v>
      </c>
      <c r="T8" s="68">
        <v>31.4149252450846</v>
      </c>
      <c r="U8" s="70">
        <v>24.9573993129132</v>
      </c>
      <c r="V8" s="55"/>
      <c r="W8" s="55"/>
    </row>
    <row r="9" spans="1:23" ht="12" customHeight="1" thickBot="1" x14ac:dyDescent="0.25">
      <c r="A9" s="53"/>
      <c r="B9" s="42" t="s">
        <v>7</v>
      </c>
      <c r="C9" s="43"/>
      <c r="D9" s="68">
        <v>165519.76680000001</v>
      </c>
      <c r="E9" s="68">
        <v>256954</v>
      </c>
      <c r="F9" s="69">
        <v>64.416108252838995</v>
      </c>
      <c r="G9" s="68">
        <v>225283.79889999999</v>
      </c>
      <c r="H9" s="69">
        <v>-26.528331105837001</v>
      </c>
      <c r="I9" s="68">
        <v>34413.602899999998</v>
      </c>
      <c r="J9" s="69">
        <v>20.791234524624802</v>
      </c>
      <c r="K9" s="68">
        <v>42328.928500000002</v>
      </c>
      <c r="L9" s="69">
        <v>18.7891578119158</v>
      </c>
      <c r="M9" s="69">
        <v>-0.186995652394083</v>
      </c>
      <c r="N9" s="68">
        <v>1018216.4512</v>
      </c>
      <c r="O9" s="68">
        <v>4629228.8925999999</v>
      </c>
      <c r="P9" s="68">
        <v>8857</v>
      </c>
      <c r="Q9" s="68">
        <v>7254</v>
      </c>
      <c r="R9" s="69">
        <v>22.098152743313999</v>
      </c>
      <c r="S9" s="68">
        <v>18.688017026081098</v>
      </c>
      <c r="T9" s="68">
        <v>18.526472566859699</v>
      </c>
      <c r="U9" s="70">
        <v>0.86442803961464298</v>
      </c>
      <c r="V9" s="55"/>
      <c r="W9" s="55"/>
    </row>
    <row r="10" spans="1:23" ht="13.5" thickBot="1" x14ac:dyDescent="0.25">
      <c r="A10" s="53"/>
      <c r="B10" s="42" t="s">
        <v>8</v>
      </c>
      <c r="C10" s="43"/>
      <c r="D10" s="68">
        <v>328934.19469999999</v>
      </c>
      <c r="E10" s="68">
        <v>443754</v>
      </c>
      <c r="F10" s="69">
        <v>74.125347534895496</v>
      </c>
      <c r="G10" s="68">
        <v>304953.97879999998</v>
      </c>
      <c r="H10" s="69">
        <v>7.86355239382761</v>
      </c>
      <c r="I10" s="68">
        <v>69388.058399999994</v>
      </c>
      <c r="J10" s="69">
        <v>21.0948145610962</v>
      </c>
      <c r="K10" s="68">
        <v>71995.085300000006</v>
      </c>
      <c r="L10" s="69">
        <v>23.608508268461399</v>
      </c>
      <c r="M10" s="69">
        <v>-3.6211178709444999E-2</v>
      </c>
      <c r="N10" s="68">
        <v>1798229.7095000001</v>
      </c>
      <c r="O10" s="68">
        <v>7176804.0175999999</v>
      </c>
      <c r="P10" s="68">
        <v>124165</v>
      </c>
      <c r="Q10" s="68">
        <v>101826</v>
      </c>
      <c r="R10" s="69">
        <v>21.938404729636801</v>
      </c>
      <c r="S10" s="68">
        <v>2.6491700132887699</v>
      </c>
      <c r="T10" s="68">
        <v>2.75402290574117</v>
      </c>
      <c r="U10" s="70">
        <v>-3.95795256349854</v>
      </c>
      <c r="V10" s="55"/>
      <c r="W10" s="55"/>
    </row>
    <row r="11" spans="1:23" ht="13.5" thickBot="1" x14ac:dyDescent="0.25">
      <c r="A11" s="53"/>
      <c r="B11" s="42" t="s">
        <v>9</v>
      </c>
      <c r="C11" s="43"/>
      <c r="D11" s="68">
        <v>112305.9335</v>
      </c>
      <c r="E11" s="68">
        <v>169454</v>
      </c>
      <c r="F11" s="69">
        <v>66.275174088543196</v>
      </c>
      <c r="G11" s="68">
        <v>103018.16529999999</v>
      </c>
      <c r="H11" s="69">
        <v>9.01566065844119</v>
      </c>
      <c r="I11" s="68">
        <v>24855.2647</v>
      </c>
      <c r="J11" s="69">
        <v>22.131746672138199</v>
      </c>
      <c r="K11" s="68">
        <v>22964.8573</v>
      </c>
      <c r="L11" s="69">
        <v>22.292046488232302</v>
      </c>
      <c r="M11" s="69">
        <v>8.2317402425139005E-2</v>
      </c>
      <c r="N11" s="68">
        <v>821033.56779999996</v>
      </c>
      <c r="O11" s="68">
        <v>3206920.7371</v>
      </c>
      <c r="P11" s="68">
        <v>5079</v>
      </c>
      <c r="Q11" s="68">
        <v>4128</v>
      </c>
      <c r="R11" s="69">
        <v>23.037790697674399</v>
      </c>
      <c r="S11" s="68">
        <v>22.111819944871002</v>
      </c>
      <c r="T11" s="68">
        <v>21.871887378876</v>
      </c>
      <c r="U11" s="70">
        <v>1.08508737224376</v>
      </c>
      <c r="V11" s="55"/>
      <c r="W11" s="55"/>
    </row>
    <row r="12" spans="1:23" ht="13.5" thickBot="1" x14ac:dyDescent="0.25">
      <c r="A12" s="53"/>
      <c r="B12" s="42" t="s">
        <v>10</v>
      </c>
      <c r="C12" s="43"/>
      <c r="D12" s="68">
        <v>433034.6862</v>
      </c>
      <c r="E12" s="68">
        <v>552036</v>
      </c>
      <c r="F12" s="69">
        <v>78.443196856726701</v>
      </c>
      <c r="G12" s="68">
        <v>235166.6943</v>
      </c>
      <c r="H12" s="69">
        <v>84.139462218056096</v>
      </c>
      <c r="I12" s="68">
        <v>34824.321499999998</v>
      </c>
      <c r="J12" s="69">
        <v>8.0419242637565898</v>
      </c>
      <c r="K12" s="68">
        <v>188.7946</v>
      </c>
      <c r="L12" s="69">
        <v>8.0281181211467004E-2</v>
      </c>
      <c r="M12" s="69">
        <v>183.45613116053099</v>
      </c>
      <c r="N12" s="68">
        <v>2752067.6671000002</v>
      </c>
      <c r="O12" s="68">
        <v>14195838.106799999</v>
      </c>
      <c r="P12" s="68">
        <v>3374</v>
      </c>
      <c r="Q12" s="68">
        <v>2901</v>
      </c>
      <c r="R12" s="69">
        <v>16.3047225094795</v>
      </c>
      <c r="S12" s="68">
        <v>128.34460171902799</v>
      </c>
      <c r="T12" s="68">
        <v>130.398634539814</v>
      </c>
      <c r="U12" s="70">
        <v>-1.6004045306733601</v>
      </c>
      <c r="V12" s="55"/>
      <c r="W12" s="55"/>
    </row>
    <row r="13" spans="1:23" ht="13.5" thickBot="1" x14ac:dyDescent="0.25">
      <c r="A13" s="53"/>
      <c r="B13" s="42" t="s">
        <v>11</v>
      </c>
      <c r="C13" s="43"/>
      <c r="D13" s="68">
        <v>521862.34940000001</v>
      </c>
      <c r="E13" s="68">
        <v>895702</v>
      </c>
      <c r="F13" s="69">
        <v>58.262943411983002</v>
      </c>
      <c r="G13" s="68">
        <v>486549.18979999999</v>
      </c>
      <c r="H13" s="69">
        <v>7.2578806707119998</v>
      </c>
      <c r="I13" s="68">
        <v>61562.324500000002</v>
      </c>
      <c r="J13" s="69">
        <v>11.7966595158244</v>
      </c>
      <c r="K13" s="68">
        <v>74338.625</v>
      </c>
      <c r="L13" s="69">
        <v>15.278748081064</v>
      </c>
      <c r="M13" s="69">
        <v>-0.17186624718980201</v>
      </c>
      <c r="N13" s="68">
        <v>3220553.4786999999</v>
      </c>
      <c r="O13" s="68">
        <v>15015543.8706</v>
      </c>
      <c r="P13" s="68">
        <v>15356</v>
      </c>
      <c r="Q13" s="68">
        <v>12596</v>
      </c>
      <c r="R13" s="69">
        <v>21.9117180057161</v>
      </c>
      <c r="S13" s="68">
        <v>33.984263441000301</v>
      </c>
      <c r="T13" s="68">
        <v>32.0662096300413</v>
      </c>
      <c r="U13" s="70">
        <v>5.64394698236993</v>
      </c>
      <c r="V13" s="55"/>
      <c r="W13" s="55"/>
    </row>
    <row r="14" spans="1:23" ht="13.5" thickBot="1" x14ac:dyDescent="0.25">
      <c r="A14" s="53"/>
      <c r="B14" s="42" t="s">
        <v>12</v>
      </c>
      <c r="C14" s="43"/>
      <c r="D14" s="68">
        <v>388423.11469999998</v>
      </c>
      <c r="E14" s="68">
        <v>253757</v>
      </c>
      <c r="F14" s="69">
        <v>153.06892605918301</v>
      </c>
      <c r="G14" s="68">
        <v>158212.79029999999</v>
      </c>
      <c r="H14" s="69">
        <v>145.50677221701201</v>
      </c>
      <c r="I14" s="68">
        <v>58844.024400000002</v>
      </c>
      <c r="J14" s="69">
        <v>15.149465151024399</v>
      </c>
      <c r="K14" s="68">
        <v>19963.180899999999</v>
      </c>
      <c r="L14" s="69">
        <v>12.6179311180507</v>
      </c>
      <c r="M14" s="69">
        <v>1.9476276698970401</v>
      </c>
      <c r="N14" s="68">
        <v>1998260.0436</v>
      </c>
      <c r="O14" s="68">
        <v>8557429.0644000005</v>
      </c>
      <c r="P14" s="68">
        <v>4226</v>
      </c>
      <c r="Q14" s="68">
        <v>3409</v>
      </c>
      <c r="R14" s="69">
        <v>23.965972425931302</v>
      </c>
      <c r="S14" s="68">
        <v>91.912710530052095</v>
      </c>
      <c r="T14" s="68">
        <v>90.540405837489004</v>
      </c>
      <c r="U14" s="70">
        <v>1.4930521411555699</v>
      </c>
      <c r="V14" s="55"/>
      <c r="W14" s="55"/>
    </row>
    <row r="15" spans="1:23" ht="13.5" thickBot="1" x14ac:dyDescent="0.25">
      <c r="A15" s="53"/>
      <c r="B15" s="42" t="s">
        <v>13</v>
      </c>
      <c r="C15" s="43"/>
      <c r="D15" s="68">
        <v>271222.41450000001</v>
      </c>
      <c r="E15" s="68">
        <v>202751</v>
      </c>
      <c r="F15" s="69">
        <v>133.771184605748</v>
      </c>
      <c r="G15" s="68">
        <v>98895.371799999994</v>
      </c>
      <c r="H15" s="69">
        <v>174.25187808434899</v>
      </c>
      <c r="I15" s="68">
        <v>15314.531999999999</v>
      </c>
      <c r="J15" s="69">
        <v>5.64648464922504</v>
      </c>
      <c r="K15" s="68">
        <v>10565.532800000001</v>
      </c>
      <c r="L15" s="69">
        <v>10.683546264801</v>
      </c>
      <c r="M15" s="69">
        <v>0.449480332880136</v>
      </c>
      <c r="N15" s="68">
        <v>1702528.2132999999</v>
      </c>
      <c r="O15" s="68">
        <v>6962053.7439000001</v>
      </c>
      <c r="P15" s="68">
        <v>8953</v>
      </c>
      <c r="Q15" s="68">
        <v>7320</v>
      </c>
      <c r="R15" s="69">
        <v>22.308743169398898</v>
      </c>
      <c r="S15" s="68">
        <v>30.294025968949001</v>
      </c>
      <c r="T15" s="68">
        <v>30.214314740437199</v>
      </c>
      <c r="U15" s="70">
        <v>0.26312523991859199</v>
      </c>
      <c r="V15" s="55"/>
      <c r="W15" s="55"/>
    </row>
    <row r="16" spans="1:23" ht="13.5" thickBot="1" x14ac:dyDescent="0.25">
      <c r="A16" s="53"/>
      <c r="B16" s="42" t="s">
        <v>14</v>
      </c>
      <c r="C16" s="43"/>
      <c r="D16" s="68">
        <v>2855223.1354</v>
      </c>
      <c r="E16" s="68">
        <v>4649362</v>
      </c>
      <c r="F16" s="69">
        <v>61.411073936595997</v>
      </c>
      <c r="G16" s="68">
        <v>1231142.5179999999</v>
      </c>
      <c r="H16" s="69">
        <v>131.916540421196</v>
      </c>
      <c r="I16" s="68">
        <v>-176384.8964</v>
      </c>
      <c r="J16" s="69">
        <v>-6.1776221344357198</v>
      </c>
      <c r="K16" s="68">
        <v>99546.388399999996</v>
      </c>
      <c r="L16" s="69">
        <v>8.0856917005606999</v>
      </c>
      <c r="M16" s="69">
        <v>-2.7718864464599702</v>
      </c>
      <c r="N16" s="68">
        <v>7888163.2589999996</v>
      </c>
      <c r="O16" s="68">
        <v>34068797.996100001</v>
      </c>
      <c r="P16" s="68">
        <v>69394</v>
      </c>
      <c r="Q16" s="68">
        <v>46262</v>
      </c>
      <c r="R16" s="69">
        <v>50.002161601314299</v>
      </c>
      <c r="S16" s="68">
        <v>41.145100951090903</v>
      </c>
      <c r="T16" s="68">
        <v>19.430088201979999</v>
      </c>
      <c r="U16" s="70">
        <v>52.776666594945198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1830954.7553000001</v>
      </c>
      <c r="E17" s="68">
        <v>1687464</v>
      </c>
      <c r="F17" s="69">
        <v>108.503337274158</v>
      </c>
      <c r="G17" s="68">
        <v>1611125.8144</v>
      </c>
      <c r="H17" s="69">
        <v>13.644430430895101</v>
      </c>
      <c r="I17" s="68">
        <v>99290.651299999998</v>
      </c>
      <c r="J17" s="69">
        <v>5.4228893975990902</v>
      </c>
      <c r="K17" s="68">
        <v>1394.3531</v>
      </c>
      <c r="L17" s="69">
        <v>8.6545264655154996E-2</v>
      </c>
      <c r="M17" s="69">
        <v>70.209115754108495</v>
      </c>
      <c r="N17" s="68">
        <v>8536438.5406999998</v>
      </c>
      <c r="O17" s="68">
        <v>36341161.113399997</v>
      </c>
      <c r="P17" s="68">
        <v>18704</v>
      </c>
      <c r="Q17" s="68">
        <v>15306</v>
      </c>
      <c r="R17" s="69">
        <v>22.2004442702208</v>
      </c>
      <c r="S17" s="68">
        <v>97.891079731608201</v>
      </c>
      <c r="T17" s="68">
        <v>103.73468250359301</v>
      </c>
      <c r="U17" s="70">
        <v>-5.9694946546781997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8605610.6521000005</v>
      </c>
      <c r="E18" s="68">
        <v>6273535</v>
      </c>
      <c r="F18" s="69">
        <v>137.173230915266</v>
      </c>
      <c r="G18" s="68">
        <v>2981902.0866</v>
      </c>
      <c r="H18" s="69">
        <v>188.59467555194701</v>
      </c>
      <c r="I18" s="68">
        <v>-25265.111000000001</v>
      </c>
      <c r="J18" s="69">
        <v>-0.29358882270411102</v>
      </c>
      <c r="K18" s="68">
        <v>373057.32770000002</v>
      </c>
      <c r="L18" s="69">
        <v>12.5107168802234</v>
      </c>
      <c r="M18" s="69">
        <v>-1.0677244732217599</v>
      </c>
      <c r="N18" s="68">
        <v>30523372.922699999</v>
      </c>
      <c r="O18" s="68">
        <v>104404754.6417</v>
      </c>
      <c r="P18" s="68">
        <v>148661</v>
      </c>
      <c r="Q18" s="68">
        <v>108846</v>
      </c>
      <c r="R18" s="69">
        <v>36.579203645517502</v>
      </c>
      <c r="S18" s="68">
        <v>57.8874799180686</v>
      </c>
      <c r="T18" s="68">
        <v>37.111559864395602</v>
      </c>
      <c r="U18" s="70">
        <v>35.890178814276197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1108879.0504999999</v>
      </c>
      <c r="E19" s="68">
        <v>2958821</v>
      </c>
      <c r="F19" s="69">
        <v>37.477057601659602</v>
      </c>
      <c r="G19" s="68">
        <v>1067681.6614999999</v>
      </c>
      <c r="H19" s="69">
        <v>3.8585835540268598</v>
      </c>
      <c r="I19" s="68">
        <v>63619.561000000002</v>
      </c>
      <c r="J19" s="69">
        <v>5.7372858628101602</v>
      </c>
      <c r="K19" s="68">
        <v>146864.72940000001</v>
      </c>
      <c r="L19" s="69">
        <v>13.7554792496546</v>
      </c>
      <c r="M19" s="69">
        <v>-0.56681525060570503</v>
      </c>
      <c r="N19" s="68">
        <v>5489155.6875</v>
      </c>
      <c r="O19" s="68">
        <v>30225945.036499999</v>
      </c>
      <c r="P19" s="68">
        <v>20921</v>
      </c>
      <c r="Q19" s="68">
        <v>15746</v>
      </c>
      <c r="R19" s="69">
        <v>32.865489648164598</v>
      </c>
      <c r="S19" s="68">
        <v>53.003157138760102</v>
      </c>
      <c r="T19" s="68">
        <v>48.358608643464997</v>
      </c>
      <c r="U19" s="70">
        <v>8.7627770608755498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2025181.7875000001</v>
      </c>
      <c r="E20" s="68">
        <v>3744410</v>
      </c>
      <c r="F20" s="69">
        <v>54.085471075549997</v>
      </c>
      <c r="G20" s="68">
        <v>795955.31590000005</v>
      </c>
      <c r="H20" s="69">
        <v>154.43410541332901</v>
      </c>
      <c r="I20" s="68">
        <v>140836.2334</v>
      </c>
      <c r="J20" s="69">
        <v>6.9542514291448496</v>
      </c>
      <c r="K20" s="68">
        <v>90104.313800000004</v>
      </c>
      <c r="L20" s="69">
        <v>11.320272884680399</v>
      </c>
      <c r="M20" s="69">
        <v>0.56303541373842603</v>
      </c>
      <c r="N20" s="68">
        <v>12894934.5912</v>
      </c>
      <c r="O20" s="68">
        <v>56127886.547899999</v>
      </c>
      <c r="P20" s="68">
        <v>59686</v>
      </c>
      <c r="Q20" s="68">
        <v>47407</v>
      </c>
      <c r="R20" s="69">
        <v>25.9012382137659</v>
      </c>
      <c r="S20" s="68">
        <v>33.930599931307199</v>
      </c>
      <c r="T20" s="68">
        <v>31.735864416647299</v>
      </c>
      <c r="U20" s="70">
        <v>6.4683074248704804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915450.45940000005</v>
      </c>
      <c r="E21" s="68">
        <v>969054</v>
      </c>
      <c r="F21" s="69">
        <v>94.468467123607098</v>
      </c>
      <c r="G21" s="68">
        <v>654112.49890000001</v>
      </c>
      <c r="H21" s="69">
        <v>39.953060205925397</v>
      </c>
      <c r="I21" s="68">
        <v>62349.492400000003</v>
      </c>
      <c r="J21" s="69">
        <v>6.8107991819529801</v>
      </c>
      <c r="K21" s="68">
        <v>68049.772200000007</v>
      </c>
      <c r="L21" s="69">
        <v>10.403374391169301</v>
      </c>
      <c r="M21" s="69">
        <v>-8.3766331843797004E-2</v>
      </c>
      <c r="N21" s="68">
        <v>4230181.4943000004</v>
      </c>
      <c r="O21" s="68">
        <v>17767576.9846</v>
      </c>
      <c r="P21" s="68">
        <v>46495</v>
      </c>
      <c r="Q21" s="68">
        <v>35325</v>
      </c>
      <c r="R21" s="69">
        <v>31.620665251238499</v>
      </c>
      <c r="S21" s="68">
        <v>19.689223774599402</v>
      </c>
      <c r="T21" s="68">
        <v>15.2732543326256</v>
      </c>
      <c r="U21" s="70">
        <v>22.428357219804301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2073817.4426</v>
      </c>
      <c r="E22" s="68">
        <v>2263797</v>
      </c>
      <c r="F22" s="69">
        <v>91.6079243236032</v>
      </c>
      <c r="G22" s="68">
        <v>1876764.6776000001</v>
      </c>
      <c r="H22" s="69">
        <v>10.4995989828618</v>
      </c>
      <c r="I22" s="68">
        <v>272750.60129999998</v>
      </c>
      <c r="J22" s="69">
        <v>13.1521027693761</v>
      </c>
      <c r="K22" s="68">
        <v>247900.67310000001</v>
      </c>
      <c r="L22" s="69">
        <v>13.2089374900754</v>
      </c>
      <c r="M22" s="69">
        <v>0.100241471268518</v>
      </c>
      <c r="N22" s="68">
        <v>11345726.826099999</v>
      </c>
      <c r="O22" s="68">
        <v>49051296.527900003</v>
      </c>
      <c r="P22" s="68">
        <v>94839</v>
      </c>
      <c r="Q22" s="68">
        <v>81154</v>
      </c>
      <c r="R22" s="69">
        <v>16.863001207580599</v>
      </c>
      <c r="S22" s="68">
        <v>21.8667156191018</v>
      </c>
      <c r="T22" s="68">
        <v>19.835408121596</v>
      </c>
      <c r="U22" s="70">
        <v>9.2894951984988694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5383568.0866</v>
      </c>
      <c r="E23" s="68">
        <v>5568181</v>
      </c>
      <c r="F23" s="69">
        <v>96.684502292579893</v>
      </c>
      <c r="G23" s="68">
        <v>2478629.3629000001</v>
      </c>
      <c r="H23" s="69">
        <v>117.199399280142</v>
      </c>
      <c r="I23" s="68">
        <v>-88916.463099999994</v>
      </c>
      <c r="J23" s="69">
        <v>-1.6516269817654601</v>
      </c>
      <c r="K23" s="68">
        <v>230946.29449999999</v>
      </c>
      <c r="L23" s="69">
        <v>9.3175001457173305</v>
      </c>
      <c r="M23" s="69">
        <v>-1.38500926500035</v>
      </c>
      <c r="N23" s="68">
        <v>23929328.689100001</v>
      </c>
      <c r="O23" s="68">
        <v>117543087.1657</v>
      </c>
      <c r="P23" s="68">
        <v>116513</v>
      </c>
      <c r="Q23" s="68">
        <v>90512</v>
      </c>
      <c r="R23" s="69">
        <v>28.726577691355899</v>
      </c>
      <c r="S23" s="68">
        <v>46.205728859440597</v>
      </c>
      <c r="T23" s="68">
        <v>33.9723232400124</v>
      </c>
      <c r="U23" s="70">
        <v>26.4759498906351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530696.35309999995</v>
      </c>
      <c r="E24" s="68">
        <v>883712</v>
      </c>
      <c r="F24" s="69">
        <v>60.053088913582698</v>
      </c>
      <c r="G24" s="68">
        <v>367820.98450000002</v>
      </c>
      <c r="H24" s="69">
        <v>44.281151827540697</v>
      </c>
      <c r="I24" s="68">
        <v>70068.435800000007</v>
      </c>
      <c r="J24" s="69">
        <v>13.203112361843701</v>
      </c>
      <c r="K24" s="68">
        <v>69984.616800000003</v>
      </c>
      <c r="L24" s="69">
        <v>19.0268146052445</v>
      </c>
      <c r="M24" s="69">
        <v>1.1976774873189999E-3</v>
      </c>
      <c r="N24" s="68">
        <v>2700909.7974999999</v>
      </c>
      <c r="O24" s="68">
        <v>12275007.0492</v>
      </c>
      <c r="P24" s="68">
        <v>37948</v>
      </c>
      <c r="Q24" s="68">
        <v>29042</v>
      </c>
      <c r="R24" s="69">
        <v>30.665932098340299</v>
      </c>
      <c r="S24" s="68">
        <v>13.9848306392959</v>
      </c>
      <c r="T24" s="68">
        <v>13.130486870738901</v>
      </c>
      <c r="U24" s="70">
        <v>6.1090748296681996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636139.25080000004</v>
      </c>
      <c r="E25" s="68">
        <v>689326</v>
      </c>
      <c r="F25" s="69">
        <v>92.284238633099605</v>
      </c>
      <c r="G25" s="68">
        <v>326022.51520000002</v>
      </c>
      <c r="H25" s="69">
        <v>95.121263453156701</v>
      </c>
      <c r="I25" s="68">
        <v>59876.621899999998</v>
      </c>
      <c r="J25" s="69">
        <v>9.4125023451547705</v>
      </c>
      <c r="K25" s="68">
        <v>32878.483399999997</v>
      </c>
      <c r="L25" s="69">
        <v>10.084727853789699</v>
      </c>
      <c r="M25" s="69">
        <v>0.82114914400218397</v>
      </c>
      <c r="N25" s="68">
        <v>3276600.0126</v>
      </c>
      <c r="O25" s="68">
        <v>18990410.464299999</v>
      </c>
      <c r="P25" s="68">
        <v>25132</v>
      </c>
      <c r="Q25" s="68">
        <v>21501</v>
      </c>
      <c r="R25" s="69">
        <v>16.887586623877901</v>
      </c>
      <c r="S25" s="68">
        <v>25.311923078147402</v>
      </c>
      <c r="T25" s="68">
        <v>22.742700883679799</v>
      </c>
      <c r="U25" s="70">
        <v>10.150244951896401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1578661.7671000001</v>
      </c>
      <c r="E26" s="68">
        <v>1790417</v>
      </c>
      <c r="F26" s="69">
        <v>88.1728539831782</v>
      </c>
      <c r="G26" s="68">
        <v>439407.27409999998</v>
      </c>
      <c r="H26" s="69">
        <v>259.27074041581102</v>
      </c>
      <c r="I26" s="68">
        <v>291130.95</v>
      </c>
      <c r="J26" s="69">
        <v>18.441629237325898</v>
      </c>
      <c r="K26" s="68">
        <v>109571.4393</v>
      </c>
      <c r="L26" s="69">
        <v>24.936191492147199</v>
      </c>
      <c r="M26" s="69">
        <v>1.65699667595769</v>
      </c>
      <c r="N26" s="68">
        <v>8140827.0844000001</v>
      </c>
      <c r="O26" s="68">
        <v>30810773.524099998</v>
      </c>
      <c r="P26" s="68">
        <v>71149</v>
      </c>
      <c r="Q26" s="68">
        <v>58632</v>
      </c>
      <c r="R26" s="69">
        <v>21.348410424341701</v>
      </c>
      <c r="S26" s="68">
        <v>22.188108998018201</v>
      </c>
      <c r="T26" s="68">
        <v>19.102678839200401</v>
      </c>
      <c r="U26" s="70">
        <v>13.905782412973499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363988.54989999998</v>
      </c>
      <c r="E27" s="68">
        <v>536456</v>
      </c>
      <c r="F27" s="69">
        <v>67.850587914013502</v>
      </c>
      <c r="G27" s="68">
        <v>275714.5711</v>
      </c>
      <c r="H27" s="69">
        <v>32.016435855319202</v>
      </c>
      <c r="I27" s="68">
        <v>85952.503100000002</v>
      </c>
      <c r="J27" s="69">
        <v>23.614067839115801</v>
      </c>
      <c r="K27" s="68">
        <v>80885.953399999999</v>
      </c>
      <c r="L27" s="69">
        <v>29.336843924241901</v>
      </c>
      <c r="M27" s="69">
        <v>6.2638189784878007E-2</v>
      </c>
      <c r="N27" s="68">
        <v>2502984.3009000001</v>
      </c>
      <c r="O27" s="68">
        <v>11553312.761600001</v>
      </c>
      <c r="P27" s="68">
        <v>40476</v>
      </c>
      <c r="Q27" s="68">
        <v>38484</v>
      </c>
      <c r="R27" s="69">
        <v>5.1761771125662603</v>
      </c>
      <c r="S27" s="68">
        <v>8.9927006102381704</v>
      </c>
      <c r="T27" s="68">
        <v>8.72811103055815</v>
      </c>
      <c r="U27" s="70">
        <v>2.94227052748511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1666916.3740000001</v>
      </c>
      <c r="E28" s="68">
        <v>2284015</v>
      </c>
      <c r="F28" s="69">
        <v>72.981848805721498</v>
      </c>
      <c r="G28" s="68">
        <v>681284.81090000004</v>
      </c>
      <c r="H28" s="69">
        <v>144.67246991723599</v>
      </c>
      <c r="I28" s="68">
        <v>-11175.6522</v>
      </c>
      <c r="J28" s="69">
        <v>-0.67043868392644401</v>
      </c>
      <c r="K28" s="68">
        <v>75811.127099999998</v>
      </c>
      <c r="L28" s="69">
        <v>11.127670232343901</v>
      </c>
      <c r="M28" s="69">
        <v>-1.1474144050814401</v>
      </c>
      <c r="N28" s="68">
        <v>8659040.3929999992</v>
      </c>
      <c r="O28" s="68">
        <v>51535399.988600001</v>
      </c>
      <c r="P28" s="68">
        <v>51809</v>
      </c>
      <c r="Q28" s="68">
        <v>46833</v>
      </c>
      <c r="R28" s="69">
        <v>10.6249866547093</v>
      </c>
      <c r="S28" s="68">
        <v>32.174262657067302</v>
      </c>
      <c r="T28" s="68">
        <v>29.648288330877801</v>
      </c>
      <c r="U28" s="70">
        <v>7.8509159731580098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764533.2267</v>
      </c>
      <c r="E29" s="68">
        <v>1048102</v>
      </c>
      <c r="F29" s="69">
        <v>72.944544204667096</v>
      </c>
      <c r="G29" s="68">
        <v>778550.74950000003</v>
      </c>
      <c r="H29" s="69">
        <v>-1.8004635932856501</v>
      </c>
      <c r="I29" s="68">
        <v>135827.57279999999</v>
      </c>
      <c r="J29" s="69">
        <v>17.7660784458356</v>
      </c>
      <c r="K29" s="68">
        <v>147523.18609999999</v>
      </c>
      <c r="L29" s="69">
        <v>18.948435435293401</v>
      </c>
      <c r="M29" s="69">
        <v>-7.9279831253590005E-2</v>
      </c>
      <c r="N29" s="68">
        <v>5287492.2171999998</v>
      </c>
      <c r="O29" s="68">
        <v>27135574.037900001</v>
      </c>
      <c r="P29" s="68">
        <v>103842</v>
      </c>
      <c r="Q29" s="68">
        <v>96118</v>
      </c>
      <c r="R29" s="69">
        <v>8.0359558043238604</v>
      </c>
      <c r="S29" s="68">
        <v>7.3624663113191202</v>
      </c>
      <c r="T29" s="68">
        <v>7.19220396907967</v>
      </c>
      <c r="U29" s="70">
        <v>2.3125721061390001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1613061.6736999999</v>
      </c>
      <c r="E30" s="68">
        <v>2222491</v>
      </c>
      <c r="F30" s="69">
        <v>72.578996886826502</v>
      </c>
      <c r="G30" s="68">
        <v>928842.02740000002</v>
      </c>
      <c r="H30" s="69">
        <v>73.663726028338402</v>
      </c>
      <c r="I30" s="68">
        <v>217535.36610000001</v>
      </c>
      <c r="J30" s="69">
        <v>13.4858678776381</v>
      </c>
      <c r="K30" s="68">
        <v>143042.24410000001</v>
      </c>
      <c r="L30" s="69">
        <v>15.4000615691779</v>
      </c>
      <c r="M30" s="69">
        <v>0.52077707860848599</v>
      </c>
      <c r="N30" s="68">
        <v>8249100.9228999997</v>
      </c>
      <c r="O30" s="68">
        <v>39714290.577</v>
      </c>
      <c r="P30" s="68">
        <v>72915</v>
      </c>
      <c r="Q30" s="68">
        <v>62544</v>
      </c>
      <c r="R30" s="69">
        <v>16.581926323868</v>
      </c>
      <c r="S30" s="68">
        <v>22.122494324898899</v>
      </c>
      <c r="T30" s="68">
        <v>20.204599294896401</v>
      </c>
      <c r="U30" s="70">
        <v>8.6694339337850792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1525651.5142000001</v>
      </c>
      <c r="E31" s="68">
        <v>4373160</v>
      </c>
      <c r="F31" s="69">
        <v>34.886706962471102</v>
      </c>
      <c r="G31" s="68">
        <v>452507.84529999999</v>
      </c>
      <c r="H31" s="69">
        <v>237.154710143984</v>
      </c>
      <c r="I31" s="68">
        <v>11262.616</v>
      </c>
      <c r="J31" s="69">
        <v>0.738216813942975</v>
      </c>
      <c r="K31" s="68">
        <v>31485.378700000001</v>
      </c>
      <c r="L31" s="69">
        <v>6.9579741052060804</v>
      </c>
      <c r="M31" s="69">
        <v>-0.642290597571882</v>
      </c>
      <c r="N31" s="68">
        <v>10202121.9353</v>
      </c>
      <c r="O31" s="68">
        <v>69719451.426599994</v>
      </c>
      <c r="P31" s="68">
        <v>33978</v>
      </c>
      <c r="Q31" s="68">
        <v>27818</v>
      </c>
      <c r="R31" s="69">
        <v>22.143935581278299</v>
      </c>
      <c r="S31" s="68">
        <v>44.901157048678598</v>
      </c>
      <c r="T31" s="68">
        <v>39.401226256380802</v>
      </c>
      <c r="U31" s="70">
        <v>12.2489734202956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153560.8573</v>
      </c>
      <c r="E32" s="68">
        <v>264884</v>
      </c>
      <c r="F32" s="69">
        <v>57.972870124280803</v>
      </c>
      <c r="G32" s="68">
        <v>169533.99720000001</v>
      </c>
      <c r="H32" s="69">
        <v>-9.4217915956741098</v>
      </c>
      <c r="I32" s="68">
        <v>42656.248299999999</v>
      </c>
      <c r="J32" s="69">
        <v>27.778073820378399</v>
      </c>
      <c r="K32" s="68">
        <v>43856.851999999999</v>
      </c>
      <c r="L32" s="69">
        <v>25.8690603208405</v>
      </c>
      <c r="M32" s="69">
        <v>-2.7375510216739E-2</v>
      </c>
      <c r="N32" s="68">
        <v>1017912.4902</v>
      </c>
      <c r="O32" s="68">
        <v>4967420.0096000005</v>
      </c>
      <c r="P32" s="68">
        <v>26993</v>
      </c>
      <c r="Q32" s="68">
        <v>25270</v>
      </c>
      <c r="R32" s="69">
        <v>6.8183616937079501</v>
      </c>
      <c r="S32" s="68">
        <v>5.6889140629051997</v>
      </c>
      <c r="T32" s="68">
        <v>5.47836648595172</v>
      </c>
      <c r="U32" s="70">
        <v>3.7010152486985199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142.30799999999999</v>
      </c>
      <c r="H33" s="71"/>
      <c r="I33" s="71"/>
      <c r="J33" s="71"/>
      <c r="K33" s="68">
        <v>27.709099999999999</v>
      </c>
      <c r="L33" s="69">
        <v>19.471217359530002</v>
      </c>
      <c r="M33" s="71"/>
      <c r="N33" s="68">
        <v>10.442500000000001</v>
      </c>
      <c r="O33" s="68">
        <v>34.889099999999999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32</v>
      </c>
      <c r="C34" s="43"/>
      <c r="D34" s="68">
        <v>388775.8542</v>
      </c>
      <c r="E34" s="68">
        <v>514478</v>
      </c>
      <c r="F34" s="69">
        <v>75.567051302485197</v>
      </c>
      <c r="G34" s="68">
        <v>118882.90059999999</v>
      </c>
      <c r="H34" s="69">
        <v>227.02419964339299</v>
      </c>
      <c r="I34" s="68">
        <v>44910.193700000003</v>
      </c>
      <c r="J34" s="69">
        <v>11.5516931452478</v>
      </c>
      <c r="K34" s="68">
        <v>20831.021799999999</v>
      </c>
      <c r="L34" s="69">
        <v>17.5223027827099</v>
      </c>
      <c r="M34" s="69">
        <v>1.15592850562904</v>
      </c>
      <c r="N34" s="68">
        <v>2275011.9128</v>
      </c>
      <c r="O34" s="68">
        <v>10810733.444499999</v>
      </c>
      <c r="P34" s="68">
        <v>15487</v>
      </c>
      <c r="Q34" s="68">
        <v>13511</v>
      </c>
      <c r="R34" s="69">
        <v>14.625120272370699</v>
      </c>
      <c r="S34" s="68">
        <v>25.103367611545199</v>
      </c>
      <c r="T34" s="68">
        <v>24.074112833987101</v>
      </c>
      <c r="U34" s="70">
        <v>4.1000665467874899</v>
      </c>
      <c r="V34" s="37"/>
      <c r="W34" s="37"/>
    </row>
    <row r="35" spans="1:23" ht="12" thickBot="1" x14ac:dyDescent="0.2">
      <c r="A35" s="53"/>
      <c r="B35" s="42" t="s">
        <v>36</v>
      </c>
      <c r="C35" s="43"/>
      <c r="D35" s="71"/>
      <c r="E35" s="68">
        <v>477123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  <c r="V35" s="37"/>
      <c r="W35" s="37"/>
    </row>
    <row r="36" spans="1:23" ht="12" thickBot="1" x14ac:dyDescent="0.2">
      <c r="A36" s="53"/>
      <c r="B36" s="42" t="s">
        <v>37</v>
      </c>
      <c r="C36" s="43"/>
      <c r="D36" s="71"/>
      <c r="E36" s="68">
        <v>227172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220825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customHeight="1" thickBot="1" x14ac:dyDescent="0.2">
      <c r="A38" s="53"/>
      <c r="B38" s="42" t="s">
        <v>33</v>
      </c>
      <c r="C38" s="43"/>
      <c r="D38" s="68">
        <v>396744.44510000001</v>
      </c>
      <c r="E38" s="68">
        <v>137393</v>
      </c>
      <c r="F38" s="69">
        <v>288.76612716805101</v>
      </c>
      <c r="G38" s="68">
        <v>385044.44349999999</v>
      </c>
      <c r="H38" s="69">
        <v>3.0386106844312999</v>
      </c>
      <c r="I38" s="68">
        <v>22018.701099999998</v>
      </c>
      <c r="J38" s="69">
        <v>5.5498448363782797</v>
      </c>
      <c r="K38" s="68">
        <v>22822.087100000001</v>
      </c>
      <c r="L38" s="69">
        <v>5.9271306170660303</v>
      </c>
      <c r="M38" s="69">
        <v>-3.5202126627585997E-2</v>
      </c>
      <c r="N38" s="68">
        <v>2103628.2225000001</v>
      </c>
      <c r="O38" s="68">
        <v>9375992.3405000009</v>
      </c>
      <c r="P38" s="68">
        <v>498</v>
      </c>
      <c r="Q38" s="68">
        <v>407</v>
      </c>
      <c r="R38" s="69">
        <v>22.3587223587224</v>
      </c>
      <c r="S38" s="68">
        <v>796.67559257028097</v>
      </c>
      <c r="T38" s="68">
        <v>749.65459164619199</v>
      </c>
      <c r="U38" s="70">
        <v>5.90215156113765</v>
      </c>
      <c r="V38" s="37"/>
      <c r="W38" s="37"/>
    </row>
    <row r="39" spans="1:23" ht="12" thickBot="1" x14ac:dyDescent="0.2">
      <c r="A39" s="53"/>
      <c r="B39" s="42" t="s">
        <v>34</v>
      </c>
      <c r="C39" s="43"/>
      <c r="D39" s="68">
        <v>1069362.8330999999</v>
      </c>
      <c r="E39" s="68">
        <v>428419</v>
      </c>
      <c r="F39" s="69">
        <v>249.60677119829001</v>
      </c>
      <c r="G39" s="68">
        <v>698003.13749999995</v>
      </c>
      <c r="H39" s="69">
        <v>53.203155637677902</v>
      </c>
      <c r="I39" s="68">
        <v>48845.319000000003</v>
      </c>
      <c r="J39" s="69">
        <v>4.5677030740259799</v>
      </c>
      <c r="K39" s="68">
        <v>48525.445699999997</v>
      </c>
      <c r="L39" s="69">
        <v>6.9520383352144997</v>
      </c>
      <c r="M39" s="69">
        <v>6.591867326218E-3</v>
      </c>
      <c r="N39" s="68">
        <v>6078803.6869000001</v>
      </c>
      <c r="O39" s="68">
        <v>24887753.990600001</v>
      </c>
      <c r="P39" s="68">
        <v>4458</v>
      </c>
      <c r="Q39" s="68">
        <v>3899</v>
      </c>
      <c r="R39" s="69">
        <v>14.337009489612701</v>
      </c>
      <c r="S39" s="68">
        <v>239.875018640646</v>
      </c>
      <c r="T39" s="68">
        <v>244.240824160041</v>
      </c>
      <c r="U39" s="70">
        <v>-1.8200334257963799</v>
      </c>
      <c r="V39" s="37"/>
      <c r="W39" s="37"/>
    </row>
    <row r="40" spans="1:23" ht="12" thickBot="1" x14ac:dyDescent="0.2">
      <c r="A40" s="53"/>
      <c r="B40" s="42" t="s">
        <v>39</v>
      </c>
      <c r="C40" s="43"/>
      <c r="D40" s="71"/>
      <c r="E40" s="68">
        <v>208334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41847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4"/>
      <c r="B42" s="42" t="s">
        <v>35</v>
      </c>
      <c r="C42" s="43"/>
      <c r="D42" s="73">
        <v>21227.185300000001</v>
      </c>
      <c r="E42" s="73">
        <v>34628</v>
      </c>
      <c r="F42" s="74">
        <v>61.3006390782026</v>
      </c>
      <c r="G42" s="73">
        <v>31099.761399999999</v>
      </c>
      <c r="H42" s="74">
        <v>-31.744861232279401</v>
      </c>
      <c r="I42" s="73">
        <v>3119.7948000000001</v>
      </c>
      <c r="J42" s="74">
        <v>14.697166656381899</v>
      </c>
      <c r="K42" s="73">
        <v>3965.7474999999999</v>
      </c>
      <c r="L42" s="74">
        <v>12.751697509807901</v>
      </c>
      <c r="M42" s="74">
        <v>-0.21331481643750699</v>
      </c>
      <c r="N42" s="73">
        <v>273475.48690000002</v>
      </c>
      <c r="O42" s="73">
        <v>861818.46270000003</v>
      </c>
      <c r="P42" s="73">
        <v>52</v>
      </c>
      <c r="Q42" s="73">
        <v>28</v>
      </c>
      <c r="R42" s="74">
        <v>85.714285714285694</v>
      </c>
      <c r="S42" s="73">
        <v>408.21510192307699</v>
      </c>
      <c r="T42" s="73">
        <v>2016.67714642857</v>
      </c>
      <c r="U42" s="75">
        <v>-394.02316007617702</v>
      </c>
      <c r="V42" s="37"/>
      <c r="W42" s="37"/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197318</v>
      </c>
      <c r="D2" s="32">
        <v>2143586.1728897402</v>
      </c>
      <c r="E2" s="32">
        <v>2039822.5285153801</v>
      </c>
      <c r="F2" s="32">
        <v>103763.64437435901</v>
      </c>
      <c r="G2" s="32">
        <v>2039822.5285153801</v>
      </c>
      <c r="H2" s="32">
        <v>4.8406565449373301E-2</v>
      </c>
    </row>
    <row r="3" spans="1:8" ht="14.25" x14ac:dyDescent="0.2">
      <c r="A3" s="32">
        <v>2</v>
      </c>
      <c r="B3" s="33">
        <v>13</v>
      </c>
      <c r="C3" s="32">
        <v>22443.346000000001</v>
      </c>
      <c r="D3" s="32">
        <v>165519.91076493499</v>
      </c>
      <c r="E3" s="32">
        <v>131106.16488059901</v>
      </c>
      <c r="F3" s="32">
        <v>34413.745884335498</v>
      </c>
      <c r="G3" s="32">
        <v>131106.16488059901</v>
      </c>
      <c r="H3" s="32">
        <v>0.207913028259233</v>
      </c>
    </row>
    <row r="4" spans="1:8" ht="14.25" x14ac:dyDescent="0.2">
      <c r="A4" s="32">
        <v>3</v>
      </c>
      <c r="B4" s="33">
        <v>14</v>
      </c>
      <c r="C4" s="32">
        <v>169747</v>
      </c>
      <c r="D4" s="32">
        <v>328936.01941196597</v>
      </c>
      <c r="E4" s="32">
        <v>259546.13661965801</v>
      </c>
      <c r="F4" s="32">
        <v>69389.882792307704</v>
      </c>
      <c r="G4" s="32">
        <v>259546.13661965801</v>
      </c>
      <c r="H4" s="32">
        <v>0.21095252175895801</v>
      </c>
    </row>
    <row r="5" spans="1:8" ht="14.25" x14ac:dyDescent="0.2">
      <c r="A5" s="32">
        <v>4</v>
      </c>
      <c r="B5" s="33">
        <v>15</v>
      </c>
      <c r="C5" s="32">
        <v>6660</v>
      </c>
      <c r="D5" s="32">
        <v>112306.023625641</v>
      </c>
      <c r="E5" s="32">
        <v>87450.669282051298</v>
      </c>
      <c r="F5" s="32">
        <v>24855.354343589701</v>
      </c>
      <c r="G5" s="32">
        <v>87450.669282051298</v>
      </c>
      <c r="H5" s="32">
        <v>0.22131808732220901</v>
      </c>
    </row>
    <row r="6" spans="1:8" ht="14.25" x14ac:dyDescent="0.2">
      <c r="A6" s="32">
        <v>5</v>
      </c>
      <c r="B6" s="33">
        <v>16</v>
      </c>
      <c r="C6" s="32">
        <v>5328</v>
      </c>
      <c r="D6" s="32">
        <v>433034.68085042702</v>
      </c>
      <c r="E6" s="32">
        <v>398210.36444017099</v>
      </c>
      <c r="F6" s="32">
        <v>34824.316410256397</v>
      </c>
      <c r="G6" s="32">
        <v>398210.36444017099</v>
      </c>
      <c r="H6" s="32">
        <v>8.0419231877376901E-2</v>
      </c>
    </row>
    <row r="7" spans="1:8" ht="14.25" x14ac:dyDescent="0.2">
      <c r="A7" s="32">
        <v>6</v>
      </c>
      <c r="B7" s="33">
        <v>17</v>
      </c>
      <c r="C7" s="32">
        <v>32160</v>
      </c>
      <c r="D7" s="32">
        <v>521862.789511966</v>
      </c>
      <c r="E7" s="32">
        <v>460300.02372991497</v>
      </c>
      <c r="F7" s="32">
        <v>61562.765782051298</v>
      </c>
      <c r="G7" s="32">
        <v>460300.02372991497</v>
      </c>
      <c r="H7" s="32">
        <v>0.117967341261528</v>
      </c>
    </row>
    <row r="8" spans="1:8" ht="14.25" x14ac:dyDescent="0.2">
      <c r="A8" s="32">
        <v>7</v>
      </c>
      <c r="B8" s="33">
        <v>18</v>
      </c>
      <c r="C8" s="32">
        <v>288804</v>
      </c>
      <c r="D8" s="32">
        <v>388423.114025641</v>
      </c>
      <c r="E8" s="32">
        <v>329579.09193931601</v>
      </c>
      <c r="F8" s="32">
        <v>58844.022086324803</v>
      </c>
      <c r="G8" s="32">
        <v>329579.09193931601</v>
      </c>
      <c r="H8" s="32">
        <v>0.15149464581667599</v>
      </c>
    </row>
    <row r="9" spans="1:8" ht="14.25" x14ac:dyDescent="0.2">
      <c r="A9" s="32">
        <v>8</v>
      </c>
      <c r="B9" s="33">
        <v>19</v>
      </c>
      <c r="C9" s="32">
        <v>35146</v>
      </c>
      <c r="D9" s="32">
        <v>271222.67070940201</v>
      </c>
      <c r="E9" s="32">
        <v>255907.88233760701</v>
      </c>
      <c r="F9" s="32">
        <v>15314.788371794901</v>
      </c>
      <c r="G9" s="32">
        <v>255907.88233760701</v>
      </c>
      <c r="H9" s="32">
        <v>5.6465738397671501E-2</v>
      </c>
    </row>
    <row r="10" spans="1:8" ht="14.25" x14ac:dyDescent="0.2">
      <c r="A10" s="32">
        <v>9</v>
      </c>
      <c r="B10" s="33">
        <v>21</v>
      </c>
      <c r="C10" s="32">
        <v>688672</v>
      </c>
      <c r="D10" s="32">
        <v>2855223.0964615401</v>
      </c>
      <c r="E10" s="32">
        <v>3031608.0319717899</v>
      </c>
      <c r="F10" s="32">
        <v>-176384.93551025601</v>
      </c>
      <c r="G10" s="32">
        <v>3031608.0319717899</v>
      </c>
      <c r="H10" s="36">
        <v>-6.17762358846317E-2</v>
      </c>
    </row>
    <row r="11" spans="1:8" ht="14.25" x14ac:dyDescent="0.2">
      <c r="A11" s="32">
        <v>10</v>
      </c>
      <c r="B11" s="33">
        <v>22</v>
      </c>
      <c r="C11" s="32">
        <v>62112</v>
      </c>
      <c r="D11" s="32">
        <v>1830954.97912991</v>
      </c>
      <c r="E11" s="32">
        <v>1731664.10456068</v>
      </c>
      <c r="F11" s="32">
        <v>99290.8745692308</v>
      </c>
      <c r="G11" s="32">
        <v>1731664.10456068</v>
      </c>
      <c r="H11" s="32">
        <v>5.4229009288046297E-2</v>
      </c>
    </row>
    <row r="12" spans="1:8" ht="14.25" x14ac:dyDescent="0.2">
      <c r="A12" s="32">
        <v>11</v>
      </c>
      <c r="B12" s="33">
        <v>23</v>
      </c>
      <c r="C12" s="32">
        <v>565627.15099999995</v>
      </c>
      <c r="D12" s="32">
        <v>8605611.0357008502</v>
      </c>
      <c r="E12" s="32">
        <v>8630875.6596213691</v>
      </c>
      <c r="F12" s="32">
        <v>-25264.6239205128</v>
      </c>
      <c r="G12" s="32">
        <v>8630875.6596213691</v>
      </c>
      <c r="H12" s="32">
        <v>-2.9358314959508501E-3</v>
      </c>
    </row>
    <row r="13" spans="1:8" ht="14.25" x14ac:dyDescent="0.2">
      <c r="A13" s="32">
        <v>12</v>
      </c>
      <c r="B13" s="33">
        <v>24</v>
      </c>
      <c r="C13" s="32">
        <v>53608.31</v>
      </c>
      <c r="D13" s="32">
        <v>1108878.9807051299</v>
      </c>
      <c r="E13" s="32">
        <v>1045259.4873359</v>
      </c>
      <c r="F13" s="32">
        <v>63619.493369230797</v>
      </c>
      <c r="G13" s="32">
        <v>1045259.4873359</v>
      </c>
      <c r="H13" s="32">
        <v>5.7372801249037597E-2</v>
      </c>
    </row>
    <row r="14" spans="1:8" ht="14.25" x14ac:dyDescent="0.2">
      <c r="A14" s="32">
        <v>13</v>
      </c>
      <c r="B14" s="33">
        <v>25</v>
      </c>
      <c r="C14" s="32">
        <v>153367</v>
      </c>
      <c r="D14" s="32">
        <v>2025182.1466119699</v>
      </c>
      <c r="E14" s="32">
        <v>1884345.5541170901</v>
      </c>
      <c r="F14" s="32">
        <v>140836.59249487199</v>
      </c>
      <c r="G14" s="32">
        <v>1884345.5541170901</v>
      </c>
      <c r="H14" s="32">
        <v>6.9542679274792504E-2</v>
      </c>
    </row>
    <row r="15" spans="1:8" ht="14.25" x14ac:dyDescent="0.2">
      <c r="A15" s="32">
        <v>14</v>
      </c>
      <c r="B15" s="33">
        <v>26</v>
      </c>
      <c r="C15" s="32">
        <v>116802</v>
      </c>
      <c r="D15" s="32">
        <v>915450.54215971602</v>
      </c>
      <c r="E15" s="32">
        <v>853100.96698645304</v>
      </c>
      <c r="F15" s="32">
        <v>62349.575173262201</v>
      </c>
      <c r="G15" s="32">
        <v>853100.96698645304</v>
      </c>
      <c r="H15" s="32">
        <v>6.8108076080405297E-2</v>
      </c>
    </row>
    <row r="16" spans="1:8" ht="14.25" x14ac:dyDescent="0.2">
      <c r="A16" s="32">
        <v>15</v>
      </c>
      <c r="B16" s="33">
        <v>27</v>
      </c>
      <c r="C16" s="32">
        <v>226085.26300000001</v>
      </c>
      <c r="D16" s="32">
        <v>2073819.4362999999</v>
      </c>
      <c r="E16" s="32">
        <v>1801066.8426000001</v>
      </c>
      <c r="F16" s="32">
        <v>272752.59370000003</v>
      </c>
      <c r="G16" s="32">
        <v>1801066.8426000001</v>
      </c>
      <c r="H16" s="32">
        <v>0.13152186199326499</v>
      </c>
    </row>
    <row r="17" spans="1:8" ht="14.25" x14ac:dyDescent="0.2">
      <c r="A17" s="32">
        <v>16</v>
      </c>
      <c r="B17" s="33">
        <v>29</v>
      </c>
      <c r="C17" s="32">
        <v>390873</v>
      </c>
      <c r="D17" s="32">
        <v>5383570.5824410301</v>
      </c>
      <c r="E17" s="32">
        <v>5472484.5674170898</v>
      </c>
      <c r="F17" s="32">
        <v>-88913.984976068401</v>
      </c>
      <c r="G17" s="32">
        <v>5472484.5674170898</v>
      </c>
      <c r="H17" s="32">
        <v>-1.6515801848325101E-2</v>
      </c>
    </row>
    <row r="18" spans="1:8" ht="14.25" x14ac:dyDescent="0.2">
      <c r="A18" s="32">
        <v>17</v>
      </c>
      <c r="B18" s="33">
        <v>31</v>
      </c>
      <c r="C18" s="32">
        <v>42094.957999999999</v>
      </c>
      <c r="D18" s="32">
        <v>530696.35622173804</v>
      </c>
      <c r="E18" s="32">
        <v>460627.92189242999</v>
      </c>
      <c r="F18" s="32">
        <v>70068.434329307798</v>
      </c>
      <c r="G18" s="32">
        <v>460627.92189242999</v>
      </c>
      <c r="H18" s="32">
        <v>0.132031120070535</v>
      </c>
    </row>
    <row r="19" spans="1:8" ht="14.25" x14ac:dyDescent="0.2">
      <c r="A19" s="32">
        <v>18</v>
      </c>
      <c r="B19" s="33">
        <v>32</v>
      </c>
      <c r="C19" s="32">
        <v>26102.528999999999</v>
      </c>
      <c r="D19" s="32">
        <v>636139.25022890896</v>
      </c>
      <c r="E19" s="32">
        <v>576262.61858633801</v>
      </c>
      <c r="F19" s="32">
        <v>59876.631642570203</v>
      </c>
      <c r="G19" s="32">
        <v>576262.61858633801</v>
      </c>
      <c r="H19" s="32">
        <v>9.4125038851201395E-2</v>
      </c>
    </row>
    <row r="20" spans="1:8" ht="14.25" x14ac:dyDescent="0.2">
      <c r="A20" s="32">
        <v>19</v>
      </c>
      <c r="B20" s="33">
        <v>33</v>
      </c>
      <c r="C20" s="32">
        <v>89300.024000000005</v>
      </c>
      <c r="D20" s="32">
        <v>1578661.7707090799</v>
      </c>
      <c r="E20" s="32">
        <v>1287530.8117118301</v>
      </c>
      <c r="F20" s="32">
        <v>291130.958997245</v>
      </c>
      <c r="G20" s="32">
        <v>1287530.8117118301</v>
      </c>
      <c r="H20" s="32">
        <v>0.18441629765094</v>
      </c>
    </row>
    <row r="21" spans="1:8" ht="14.25" x14ac:dyDescent="0.2">
      <c r="A21" s="32">
        <v>20</v>
      </c>
      <c r="B21" s="33">
        <v>34</v>
      </c>
      <c r="C21" s="32">
        <v>46027.434000000001</v>
      </c>
      <c r="D21" s="32">
        <v>363988.54074580601</v>
      </c>
      <c r="E21" s="32">
        <v>278036.07467924699</v>
      </c>
      <c r="F21" s="32">
        <v>85952.466066558904</v>
      </c>
      <c r="G21" s="32">
        <v>278036.07467924699</v>
      </c>
      <c r="H21" s="32">
        <v>0.23614058258659401</v>
      </c>
    </row>
    <row r="22" spans="1:8" ht="14.25" x14ac:dyDescent="0.2">
      <c r="A22" s="32">
        <v>21</v>
      </c>
      <c r="B22" s="33">
        <v>35</v>
      </c>
      <c r="C22" s="32">
        <v>70043.040999999997</v>
      </c>
      <c r="D22" s="32">
        <v>1666916.3713539799</v>
      </c>
      <c r="E22" s="32">
        <v>1678092.0230469001</v>
      </c>
      <c r="F22" s="32">
        <v>-11175.651692920401</v>
      </c>
      <c r="G22" s="32">
        <v>1678092.0230469001</v>
      </c>
      <c r="H22" s="32">
        <v>-6.7043865457045897E-3</v>
      </c>
    </row>
    <row r="23" spans="1:8" ht="14.25" x14ac:dyDescent="0.2">
      <c r="A23" s="32">
        <v>22</v>
      </c>
      <c r="B23" s="33">
        <v>36</v>
      </c>
      <c r="C23" s="32">
        <v>166974.198</v>
      </c>
      <c r="D23" s="32">
        <v>764533.22485840705</v>
      </c>
      <c r="E23" s="32">
        <v>628705.64645077998</v>
      </c>
      <c r="F23" s="32">
        <v>135827.57840762701</v>
      </c>
      <c r="G23" s="32">
        <v>628705.64645077998</v>
      </c>
      <c r="H23" s="32">
        <v>0.177660792221008</v>
      </c>
    </row>
    <row r="24" spans="1:8" ht="14.25" x14ac:dyDescent="0.2">
      <c r="A24" s="32">
        <v>23</v>
      </c>
      <c r="B24" s="33">
        <v>37</v>
      </c>
      <c r="C24" s="32">
        <v>141255.568</v>
      </c>
      <c r="D24" s="32">
        <v>1613061.67921539</v>
      </c>
      <c r="E24" s="32">
        <v>1395526.3141053601</v>
      </c>
      <c r="F24" s="32">
        <v>217535.36511003401</v>
      </c>
      <c r="G24" s="32">
        <v>1395526.3141053601</v>
      </c>
      <c r="H24" s="32">
        <v>0.13485867770155199</v>
      </c>
    </row>
    <row r="25" spans="1:8" ht="14.25" x14ac:dyDescent="0.2">
      <c r="A25" s="32">
        <v>24</v>
      </c>
      <c r="B25" s="33">
        <v>38</v>
      </c>
      <c r="C25" s="32">
        <v>302980.87599999999</v>
      </c>
      <c r="D25" s="32">
        <v>1525651.3880177001</v>
      </c>
      <c r="E25" s="32">
        <v>1514388.8881141599</v>
      </c>
      <c r="F25" s="32">
        <v>11262.4999035398</v>
      </c>
      <c r="G25" s="32">
        <v>1514388.8881141599</v>
      </c>
      <c r="H25" s="32">
        <v>7.3820926536653604E-3</v>
      </c>
    </row>
    <row r="26" spans="1:8" ht="14.25" x14ac:dyDescent="0.2">
      <c r="A26" s="32">
        <v>25</v>
      </c>
      <c r="B26" s="33">
        <v>39</v>
      </c>
      <c r="C26" s="32">
        <v>89048.679000000004</v>
      </c>
      <c r="D26" s="32">
        <v>153560.78106001101</v>
      </c>
      <c r="E26" s="32">
        <v>110904.61206780899</v>
      </c>
      <c r="F26" s="32">
        <v>42656.1689922019</v>
      </c>
      <c r="G26" s="32">
        <v>110904.61206780899</v>
      </c>
      <c r="H26" s="32">
        <v>0.27778035965792702</v>
      </c>
    </row>
    <row r="27" spans="1:8" ht="14.25" x14ac:dyDescent="0.2">
      <c r="A27" s="32">
        <v>26</v>
      </c>
      <c r="B27" s="33">
        <v>42</v>
      </c>
      <c r="C27" s="32">
        <v>16756.080999999998</v>
      </c>
      <c r="D27" s="32">
        <v>388775.8542</v>
      </c>
      <c r="E27" s="32">
        <v>343865.64600000001</v>
      </c>
      <c r="F27" s="32">
        <v>44910.208200000001</v>
      </c>
      <c r="G27" s="32">
        <v>343865.64600000001</v>
      </c>
      <c r="H27" s="32">
        <v>0.115516968749033</v>
      </c>
    </row>
    <row r="28" spans="1:8" ht="14.25" x14ac:dyDescent="0.2">
      <c r="A28" s="32">
        <v>27</v>
      </c>
      <c r="B28" s="33">
        <v>75</v>
      </c>
      <c r="C28" s="32">
        <v>507</v>
      </c>
      <c r="D28" s="32">
        <v>396744.44444444397</v>
      </c>
      <c r="E28" s="32">
        <v>374725.74358974397</v>
      </c>
      <c r="F28" s="32">
        <v>22018.700854700899</v>
      </c>
      <c r="G28" s="32">
        <v>374725.74358974397</v>
      </c>
      <c r="H28" s="32">
        <v>5.5498447837204902E-2</v>
      </c>
    </row>
    <row r="29" spans="1:8" ht="14.25" x14ac:dyDescent="0.2">
      <c r="A29" s="32">
        <v>28</v>
      </c>
      <c r="B29" s="33">
        <v>76</v>
      </c>
      <c r="C29" s="32">
        <v>5524</v>
      </c>
      <c r="D29" s="32">
        <v>1069362.8178145301</v>
      </c>
      <c r="E29" s="32">
        <v>1020517.51209829</v>
      </c>
      <c r="F29" s="32">
        <v>48845.305716239302</v>
      </c>
      <c r="G29" s="32">
        <v>1020517.51209829</v>
      </c>
      <c r="H29" s="32">
        <v>4.5677018971040199E-2</v>
      </c>
    </row>
    <row r="30" spans="1:8" ht="14.25" x14ac:dyDescent="0.2">
      <c r="A30" s="32">
        <v>29</v>
      </c>
      <c r="B30" s="33">
        <v>99</v>
      </c>
      <c r="C30" s="32">
        <v>52</v>
      </c>
      <c r="D30" s="32">
        <v>21227.1847817866</v>
      </c>
      <c r="E30" s="32">
        <v>18107.390666364099</v>
      </c>
      <c r="F30" s="32">
        <v>3119.79411542243</v>
      </c>
      <c r="G30" s="32">
        <v>18107.390666364099</v>
      </c>
      <c r="H30" s="32">
        <v>0.14697163790175799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2015-02-08T03:06:46Z</dcterms:modified>
</cp:coreProperties>
</file>