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8" i="2" l="1"/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K6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4" i="2" l="1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<sst xmlns="http://schemas.openxmlformats.org/spreadsheetml/2006/main" count="112" uniqueCount="70">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</sst>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0" sqref="H10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33785892.805600002</v>
      </c>
      <c r="F3" s="25">
        <f>RA!I7</f>
        <v>3679591.5644</v>
      </c>
      <c r="G3" s="16">
        <f>E3-F3</f>
        <v>30106301.241200004</v>
      </c>
      <c r="H3" s="27">
        <f>RA!J7</f>
        <v>10.8909111432157</v>
      </c>
      <c r="I3" s="20">
        <f>SUM(I4:I38)</f>
        <v>33785902.361746356</v>
      </c>
      <c r="J3" s="21">
        <f>SUM(J4:J38)</f>
        <v>30106301.273178499</v>
      </c>
      <c r="K3" s="22">
        <f>E3-I3</f>
        <v>-9.5561463534832001</v>
      </c>
      <c r="L3" s="22">
        <f>G3-J3</f>
        <v>-3.1978495419025421E-2</v>
      </c>
    </row>
    <row r="4" spans="1:13" x14ac:dyDescent="0.15">
      <c r="A4" s="40">
        <f>RA!A8</f>
        <v>42045</v>
      </c>
      <c r="B4" s="12">
        <v>12</v>
      </c>
      <c r="C4" s="37" t="s">
        <v>6</v>
      </c>
      <c r="D4" s="37"/>
      <c r="E4" s="15">
        <f>VLOOKUP(C4,RA!B8:D37,3,0)</f>
        <v>1475296.9475</v>
      </c>
      <c r="F4" s="25">
        <f>VLOOKUP(C4,RA!B8:I40,8,0)</f>
        <v>321153.39649999997</v>
      </c>
      <c r="G4" s="16">
        <f t="shared" ref="G4:G38" si="0">E4-F4</f>
        <v>1154143.551</v>
      </c>
      <c r="H4" s="27">
        <f>RA!J8</f>
        <v>21.768729139189102</v>
      </c>
      <c r="I4" s="20">
        <f>VLOOKUP(B4,RMS!B:D,3,FALSE)</f>
        <v>1475299.10149915</v>
      </c>
      <c r="J4" s="21">
        <f>VLOOKUP(B4,RMS!B:E,4,FALSE)</f>
        <v>1154143.5758829101</v>
      </c>
      <c r="K4" s="22">
        <f t="shared" ref="K4:K38" si="1">E4-I4</f>
        <v>-2.1539991500321776</v>
      </c>
      <c r="L4" s="22">
        <f t="shared" ref="L4:L38" si="2">G4-J4</f>
        <v>-2.4882910074666142E-2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VLOOKUP(C5,RA!B8:D38,3,0)</f>
        <v>175350.83309999999</v>
      </c>
      <c r="F5" s="25">
        <f>VLOOKUP(C5,RA!B9:I41,8,0)</f>
        <v>36957.520600000003</v>
      </c>
      <c r="G5" s="16">
        <f t="shared" si="0"/>
        <v>138393.3125</v>
      </c>
      <c r="H5" s="27">
        <f>RA!J9</f>
        <v>21.076330204216202</v>
      </c>
      <c r="I5" s="20">
        <f>VLOOKUP(B5,RMS!B:D,3,FALSE)</f>
        <v>175350.99045121399</v>
      </c>
      <c r="J5" s="21">
        <f>VLOOKUP(B5,RMS!B:E,4,FALSE)</f>
        <v>138393.33031207201</v>
      </c>
      <c r="K5" s="22">
        <f t="shared" si="1"/>
        <v>-0.15735121400211938</v>
      </c>
      <c r="L5" s="22">
        <f t="shared" si="2"/>
        <v>-1.7812072008382529E-2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VLOOKUP(C6,RA!B10:D39,3,0)</f>
        <v>375662.59840000002</v>
      </c>
      <c r="F6" s="25">
        <f>VLOOKUP(C6,RA!B10:I42,8,0)</f>
        <v>72486.972200000004</v>
      </c>
      <c r="G6" s="16">
        <f t="shared" si="0"/>
        <v>303175.6262</v>
      </c>
      <c r="H6" s="27">
        <f>RA!J10</f>
        <v>19.295765005281901</v>
      </c>
      <c r="I6" s="20">
        <f>VLOOKUP(B6,RMS!B:D,3,FALSE)</f>
        <v>375664.399786325</v>
      </c>
      <c r="J6" s="21">
        <f>VLOOKUP(B6,RMS!B:E,4,FALSE)</f>
        <v>303175.62632649601</v>
      </c>
      <c r="K6" s="22">
        <f>E6-I6</f>
        <v>-1.8013863249798305</v>
      </c>
      <c r="L6" s="22">
        <f t="shared" si="2"/>
        <v>-1.2649601558223367E-4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VLOOKUP(C7,RA!B10:D40,3,0)</f>
        <v>102052.7062</v>
      </c>
      <c r="F7" s="25">
        <f>VLOOKUP(C7,RA!B11:I43,8,0)</f>
        <v>23529.628199999999</v>
      </c>
      <c r="G7" s="16">
        <f t="shared" si="0"/>
        <v>78523.078000000009</v>
      </c>
      <c r="H7" s="27">
        <f>RA!J11</f>
        <v>23.0563490926809</v>
      </c>
      <c r="I7" s="20">
        <f>VLOOKUP(B7,RMS!B:D,3,FALSE)</f>
        <v>102052.77684273499</v>
      </c>
      <c r="J7" s="21">
        <f>VLOOKUP(B7,RMS!B:E,4,FALSE)</f>
        <v>78523.078139316203</v>
      </c>
      <c r="K7" s="22">
        <f t="shared" si="1"/>
        <v>-7.0642734994180501E-2</v>
      </c>
      <c r="L7" s="22">
        <f t="shared" si="2"/>
        <v>-1.3931619469076395E-4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VLOOKUP(C8,RA!B12:D40,3,0)</f>
        <v>381015.07410000003</v>
      </c>
      <c r="F8" s="25">
        <f>VLOOKUP(C8,RA!B12:I44,8,0)</f>
        <v>53450.999900000003</v>
      </c>
      <c r="G8" s="16">
        <f t="shared" si="0"/>
        <v>327564.07420000003</v>
      </c>
      <c r="H8" s="27">
        <f>RA!J12</f>
        <v>14.0285787973762</v>
      </c>
      <c r="I8" s="20">
        <f>VLOOKUP(B8,RMS!B:D,3,FALSE)</f>
        <v>381015.046429915</v>
      </c>
      <c r="J8" s="21">
        <f>VLOOKUP(B8,RMS!B:E,4,FALSE)</f>
        <v>327564.07614358998</v>
      </c>
      <c r="K8" s="22">
        <f t="shared" si="1"/>
        <v>2.7670085022691637E-2</v>
      </c>
      <c r="L8" s="22">
        <f t="shared" si="2"/>
        <v>-1.943589944858104E-3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VLOOKUP(C9,RA!B12:D41,3,0)</f>
        <v>488404.08789999998</v>
      </c>
      <c r="F9" s="25">
        <f>VLOOKUP(C9,RA!B13:I45,8,0)</f>
        <v>77599.619900000005</v>
      </c>
      <c r="G9" s="16">
        <f t="shared" si="0"/>
        <v>410804.46799999999</v>
      </c>
      <c r="H9" s="27">
        <f>RA!J13</f>
        <v>15.8884050773728</v>
      </c>
      <c r="I9" s="20">
        <f>VLOOKUP(B9,RMS!B:D,3,FALSE)</f>
        <v>488404.56424188003</v>
      </c>
      <c r="J9" s="21">
        <f>VLOOKUP(B9,RMS!B:E,4,FALSE)</f>
        <v>410804.46817863203</v>
      </c>
      <c r="K9" s="22">
        <f t="shared" si="1"/>
        <v>-0.47634188004303724</v>
      </c>
      <c r="L9" s="22">
        <f t="shared" si="2"/>
        <v>-1.7863203538581729E-4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VLOOKUP(C10,RA!B14:D42,3,0)</f>
        <v>289757.78519999998</v>
      </c>
      <c r="F10" s="25">
        <f>VLOOKUP(C10,RA!B14:I46,8,0)</f>
        <v>49349.761100000003</v>
      </c>
      <c r="G10" s="16">
        <f t="shared" si="0"/>
        <v>240408.02409999998</v>
      </c>
      <c r="H10" s="27">
        <f>RA!J14</f>
        <v>17.0313840112828</v>
      </c>
      <c r="I10" s="20">
        <f>VLOOKUP(B10,RMS!B:D,3,FALSE)</f>
        <v>289757.785609402</v>
      </c>
      <c r="J10" s="21">
        <f>VLOOKUP(B10,RMS!B:E,4,FALSE)</f>
        <v>240408.03158717899</v>
      </c>
      <c r="K10" s="22">
        <f t="shared" si="1"/>
        <v>-4.0940201142802835E-4</v>
      </c>
      <c r="L10" s="22">
        <f t="shared" si="2"/>
        <v>-7.4871790129691362E-3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VLOOKUP(C11,RA!B14:D43,3,0)</f>
        <v>228851.0834</v>
      </c>
      <c r="F11" s="25">
        <f>VLOOKUP(C11,RA!B15:I47,8,0)</f>
        <v>7705.5382</v>
      </c>
      <c r="G11" s="16">
        <f t="shared" si="0"/>
        <v>221145.54519999999</v>
      </c>
      <c r="H11" s="27">
        <f>RA!J15</f>
        <v>3.3670534067482598</v>
      </c>
      <c r="I11" s="20">
        <f>VLOOKUP(B11,RMS!B:D,3,FALSE)</f>
        <v>228851.29977606799</v>
      </c>
      <c r="J11" s="21">
        <f>VLOOKUP(B11,RMS!B:E,4,FALSE)</f>
        <v>221145.544960684</v>
      </c>
      <c r="K11" s="22">
        <f t="shared" si="1"/>
        <v>-0.2163760679832194</v>
      </c>
      <c r="L11" s="22">
        <f t="shared" si="2"/>
        <v>2.3931599571369588E-4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VLOOKUP(C12,RA!B16:D44,3,0)</f>
        <v>1338021.5777</v>
      </c>
      <c r="F12" s="25">
        <f>VLOOKUP(C12,RA!B16:I48,8,0)</f>
        <v>76309.082200000004</v>
      </c>
      <c r="G12" s="16">
        <f t="shared" si="0"/>
        <v>1261712.4955</v>
      </c>
      <c r="H12" s="27">
        <f>RA!J16</f>
        <v>5.70312792198553</v>
      </c>
      <c r="I12" s="20">
        <f>VLOOKUP(B12,RMS!B:D,3,FALSE)</f>
        <v>1338021.27065726</v>
      </c>
      <c r="J12" s="21">
        <f>VLOOKUP(B12,RMS!B:E,4,FALSE)</f>
        <v>1261712.4957649601</v>
      </c>
      <c r="K12" s="22">
        <f t="shared" si="1"/>
        <v>0.30704274005256593</v>
      </c>
      <c r="L12" s="22">
        <f t="shared" si="2"/>
        <v>-2.6496010832488537E-4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VLOOKUP(C13,RA!B16:D45,3,0)</f>
        <v>2955023.69</v>
      </c>
      <c r="F13" s="25">
        <f>VLOOKUP(C13,RA!B17:I49,8,0)</f>
        <v>151970.06580000001</v>
      </c>
      <c r="G13" s="16">
        <f t="shared" si="0"/>
        <v>2803053.6242</v>
      </c>
      <c r="H13" s="27">
        <f>RA!J17</f>
        <v>5.1427697962042398</v>
      </c>
      <c r="I13" s="20">
        <f>VLOOKUP(B13,RMS!B:D,3,FALSE)</f>
        <v>2955023.9529393199</v>
      </c>
      <c r="J13" s="21">
        <f>VLOOKUP(B13,RMS!B:E,4,FALSE)</f>
        <v>2803053.6240521399</v>
      </c>
      <c r="K13" s="22">
        <f t="shared" si="1"/>
        <v>-0.26293931994587183</v>
      </c>
      <c r="L13" s="22">
        <f t="shared" si="2"/>
        <v>1.4786003157496452E-4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VLOOKUP(C14,RA!B18:D46,3,0)</f>
        <v>6187833.5176999997</v>
      </c>
      <c r="F14" s="25">
        <f>VLOOKUP(C14,RA!B18:I50,8,0)</f>
        <v>765233.29150000005</v>
      </c>
      <c r="G14" s="16">
        <f t="shared" si="0"/>
        <v>5422600.2261999995</v>
      </c>
      <c r="H14" s="27">
        <f>RA!J18</f>
        <v>12.3667401411348</v>
      </c>
      <c r="I14" s="20">
        <f>VLOOKUP(B14,RMS!B:D,3,FALSE)</f>
        <v>6187833.8215025598</v>
      </c>
      <c r="J14" s="21">
        <f>VLOOKUP(B14,RMS!B:E,4,FALSE)</f>
        <v>5422600.1972102597</v>
      </c>
      <c r="K14" s="22">
        <f t="shared" si="1"/>
        <v>-0.3038025600835681</v>
      </c>
      <c r="L14" s="22">
        <f t="shared" si="2"/>
        <v>2.8989739716053009E-2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VLOOKUP(C15,RA!B18:D47,3,0)</f>
        <v>958228.3432</v>
      </c>
      <c r="F15" s="25">
        <f>VLOOKUP(C15,RA!B19:I51,8,0)</f>
        <v>91341.034700000004</v>
      </c>
      <c r="G15" s="16">
        <f t="shared" si="0"/>
        <v>866887.30850000004</v>
      </c>
      <c r="H15" s="27">
        <f>RA!J19</f>
        <v>9.5322827119647702</v>
      </c>
      <c r="I15" s="20">
        <f>VLOOKUP(B15,RMS!B:D,3,FALSE)</f>
        <v>958228.29236410302</v>
      </c>
      <c r="J15" s="21">
        <f>VLOOKUP(B15,RMS!B:E,4,FALSE)</f>
        <v>866887.31076752103</v>
      </c>
      <c r="K15" s="22">
        <f t="shared" si="1"/>
        <v>5.0835896981880069E-2</v>
      </c>
      <c r="L15" s="22">
        <f t="shared" si="2"/>
        <v>-2.2675209911540151E-3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VLOOKUP(C16,RA!B20:D48,3,0)</f>
        <v>2145083.3661000002</v>
      </c>
      <c r="F16" s="25">
        <f>VLOOKUP(C16,RA!B20:I52,8,0)</f>
        <v>140929.53719999999</v>
      </c>
      <c r="G16" s="16">
        <f t="shared" si="0"/>
        <v>2004153.8289000003</v>
      </c>
      <c r="H16" s="27">
        <f>RA!J20</f>
        <v>6.5698862537088996</v>
      </c>
      <c r="I16" s="20">
        <f>VLOOKUP(B16,RMS!B:D,3,FALSE)</f>
        <v>2145083.79007009</v>
      </c>
      <c r="J16" s="21">
        <f>VLOOKUP(B16,RMS!B:E,4,FALSE)</f>
        <v>2004153.8288572601</v>
      </c>
      <c r="K16" s="22">
        <f t="shared" si="1"/>
        <v>-0.42397008975967765</v>
      </c>
      <c r="L16" s="22">
        <f t="shared" si="2"/>
        <v>4.274025559425354E-5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VLOOKUP(C17,RA!B20:D49,3,0)</f>
        <v>679311.40020000003</v>
      </c>
      <c r="F17" s="25">
        <f>VLOOKUP(C17,RA!B21:I53,8,0)</f>
        <v>101701.93240000001</v>
      </c>
      <c r="G17" s="16">
        <f t="shared" si="0"/>
        <v>577609.46779999998</v>
      </c>
      <c r="H17" s="27">
        <f>RA!J21</f>
        <v>14.971327195459599</v>
      </c>
      <c r="I17" s="20">
        <f>VLOOKUP(B17,RMS!B:D,3,FALSE)</f>
        <v>679311.26354330196</v>
      </c>
      <c r="J17" s="21">
        <f>VLOOKUP(B17,RMS!B:E,4,FALSE)</f>
        <v>577609.46765747701</v>
      </c>
      <c r="K17" s="22">
        <f t="shared" si="1"/>
        <v>0.13665669807232916</v>
      </c>
      <c r="L17" s="22">
        <f t="shared" si="2"/>
        <v>1.425229711458087E-4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VLOOKUP(C18,RA!B22:D50,3,0)</f>
        <v>2038066.5863000001</v>
      </c>
      <c r="F18" s="25">
        <f>VLOOKUP(C18,RA!B22:I54,8,0)</f>
        <v>269889.30080000003</v>
      </c>
      <c r="G18" s="16">
        <f t="shared" si="0"/>
        <v>1768177.2855</v>
      </c>
      <c r="H18" s="27">
        <f>RA!J22</f>
        <v>13.242418212153201</v>
      </c>
      <c r="I18" s="20">
        <f>VLOOKUP(B18,RMS!B:D,3,FALSE)</f>
        <v>2038068.7093</v>
      </c>
      <c r="J18" s="21">
        <f>VLOOKUP(B18,RMS!B:E,4,FALSE)</f>
        <v>1768177.2918</v>
      </c>
      <c r="K18" s="22">
        <f t="shared" si="1"/>
        <v>-2.1229999999050051</v>
      </c>
      <c r="L18" s="22">
        <f t="shared" si="2"/>
        <v>-6.3000000081956387E-3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VLOOKUP(C19,RA!B22:D51,3,0)</f>
        <v>3696249.4775</v>
      </c>
      <c r="F19" s="25">
        <f>VLOOKUP(C19,RA!B23:I55,8,0)</f>
        <v>326283.14539999998</v>
      </c>
      <c r="G19" s="16">
        <f t="shared" si="0"/>
        <v>3369966.3321000002</v>
      </c>
      <c r="H19" s="27">
        <f>RA!J23</f>
        <v>8.8274113364416404</v>
      </c>
      <c r="I19" s="20">
        <f>VLOOKUP(B19,RMS!B:D,3,FALSE)</f>
        <v>3696251.7554675201</v>
      </c>
      <c r="J19" s="21">
        <f>VLOOKUP(B19,RMS!B:E,4,FALSE)</f>
        <v>3369966.38135897</v>
      </c>
      <c r="K19" s="22">
        <f t="shared" si="1"/>
        <v>-2.2779675200581551</v>
      </c>
      <c r="L19" s="22">
        <f t="shared" si="2"/>
        <v>-4.9258969724178314E-2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VLOOKUP(C20,RA!B24:D52,3,0)</f>
        <v>563068.00959999999</v>
      </c>
      <c r="F20" s="25">
        <f>VLOOKUP(C20,RA!B24:I56,8,0)</f>
        <v>76428.6639</v>
      </c>
      <c r="G20" s="16">
        <f t="shared" si="0"/>
        <v>486639.34570000001</v>
      </c>
      <c r="H20" s="27">
        <f>RA!J24</f>
        <v>13.57361146379</v>
      </c>
      <c r="I20" s="20">
        <f>VLOOKUP(B20,RMS!B:D,3,FALSE)</f>
        <v>563068.05145638005</v>
      </c>
      <c r="J20" s="21">
        <f>VLOOKUP(B20,RMS!B:E,4,FALSE)</f>
        <v>486639.34037036001</v>
      </c>
      <c r="K20" s="22">
        <f t="shared" si="1"/>
        <v>-4.18563800631091E-2</v>
      </c>
      <c r="L20" s="22">
        <f t="shared" si="2"/>
        <v>5.3296400001272559E-3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VLOOKUP(C21,RA!B24:D53,3,0)</f>
        <v>600146.71829999995</v>
      </c>
      <c r="F21" s="25">
        <f>VLOOKUP(C21,RA!B25:I57,8,0)</f>
        <v>55630.168299999998</v>
      </c>
      <c r="G21" s="16">
        <f t="shared" si="0"/>
        <v>544516.54999999993</v>
      </c>
      <c r="H21" s="27">
        <f>RA!J25</f>
        <v>9.2694280587887405</v>
      </c>
      <c r="I21" s="20">
        <f>VLOOKUP(B21,RMS!B:D,3,FALSE)</f>
        <v>600146.71218449401</v>
      </c>
      <c r="J21" s="21">
        <f>VLOOKUP(B21,RMS!B:E,4,FALSE)</f>
        <v>544516.55692075798</v>
      </c>
      <c r="K21" s="22">
        <f t="shared" si="1"/>
        <v>6.115505937486887E-3</v>
      </c>
      <c r="L21" s="22">
        <f t="shared" si="2"/>
        <v>-6.9207580527290702E-3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VLOOKUP(C22,RA!B26:D54,3,0)</f>
        <v>1615530.2459</v>
      </c>
      <c r="F22" s="25">
        <f>VLOOKUP(C22,RA!B26:I58,8,0)</f>
        <v>291671.255</v>
      </c>
      <c r="G22" s="16">
        <f t="shared" si="0"/>
        <v>1323858.9909000001</v>
      </c>
      <c r="H22" s="27">
        <f>RA!J26</f>
        <v>18.0542119678801</v>
      </c>
      <c r="I22" s="20">
        <f>VLOOKUP(B22,RMS!B:D,3,FALSE)</f>
        <v>1615530.2456237299</v>
      </c>
      <c r="J22" s="21">
        <f>VLOOKUP(B22,RMS!B:E,4,FALSE)</f>
        <v>1323858.9822054</v>
      </c>
      <c r="K22" s="22">
        <f t="shared" si="1"/>
        <v>2.7627008967101574E-4</v>
      </c>
      <c r="L22" s="22">
        <f t="shared" si="2"/>
        <v>8.6946000810712576E-3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VLOOKUP(C23,RA!B26:D55,3,0)</f>
        <v>376556.18520000001</v>
      </c>
      <c r="F23" s="25">
        <f>VLOOKUP(C23,RA!B27:I59,8,0)</f>
        <v>95985.170199999993</v>
      </c>
      <c r="G23" s="16">
        <f t="shared" si="0"/>
        <v>280571.01500000001</v>
      </c>
      <c r="H23" s="27">
        <f>RA!J27</f>
        <v>25.4902651908425</v>
      </c>
      <c r="I23" s="20">
        <f>VLOOKUP(B23,RMS!B:D,3,FALSE)</f>
        <v>376556.12254218297</v>
      </c>
      <c r="J23" s="21">
        <f>VLOOKUP(B23,RMS!B:E,4,FALSE)</f>
        <v>280571.02140340599</v>
      </c>
      <c r="K23" s="22">
        <f t="shared" si="1"/>
        <v>6.2657817034050822E-2</v>
      </c>
      <c r="L23" s="22">
        <f t="shared" si="2"/>
        <v>-6.4034059760160744E-3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VLOOKUP(C24,RA!B28:D56,3,0)</f>
        <v>1166514.6884000001</v>
      </c>
      <c r="F24" s="25">
        <f>VLOOKUP(C24,RA!B28:I60,8,0)</f>
        <v>58036.959999999999</v>
      </c>
      <c r="G24" s="16">
        <f t="shared" si="0"/>
        <v>1108477.7284000001</v>
      </c>
      <c r="H24" s="27">
        <f>RA!J28</f>
        <v>4.9752446820540204</v>
      </c>
      <c r="I24" s="20">
        <f>VLOOKUP(B24,RMS!B:D,3,FALSE)</f>
        <v>1166514.6855885</v>
      </c>
      <c r="J24" s="21">
        <f>VLOOKUP(B24,RMS!B:E,4,FALSE)</f>
        <v>1108477.7351212399</v>
      </c>
      <c r="K24" s="22">
        <f t="shared" si="1"/>
        <v>2.8115001041442156E-3</v>
      </c>
      <c r="L24" s="22">
        <f t="shared" si="2"/>
        <v>-6.7212397698312998E-3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VLOOKUP(C25,RA!B28:D57,3,0)</f>
        <v>774021.5588</v>
      </c>
      <c r="F25" s="25">
        <f>VLOOKUP(C25,RA!B29:I61,8,0)</f>
        <v>128451.9604</v>
      </c>
      <c r="G25" s="16">
        <f t="shared" si="0"/>
        <v>645569.59840000002</v>
      </c>
      <c r="H25" s="27">
        <f>RA!J29</f>
        <v>16.595398272774801</v>
      </c>
      <c r="I25" s="20">
        <f>VLOOKUP(B25,RMS!B:D,3,FALSE)</f>
        <v>774021.57612300897</v>
      </c>
      <c r="J25" s="21">
        <f>VLOOKUP(B25,RMS!B:E,4,FALSE)</f>
        <v>645569.54754318797</v>
      </c>
      <c r="K25" s="22">
        <f t="shared" si="1"/>
        <v>-1.73230089712888E-2</v>
      </c>
      <c r="L25" s="22">
        <f t="shared" si="2"/>
        <v>5.0856812042184174E-2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VLOOKUP(C26,RA!B30:D58,3,0)</f>
        <v>1616183.4687000001</v>
      </c>
      <c r="F26" s="25">
        <f>VLOOKUP(C26,RA!B30:I62,8,0)</f>
        <v>211117.18789999999</v>
      </c>
      <c r="G26" s="16">
        <f t="shared" si="0"/>
        <v>1405066.2808000001</v>
      </c>
      <c r="H26" s="27">
        <f>RA!J30</f>
        <v>13.062699377182399</v>
      </c>
      <c r="I26" s="20">
        <f>VLOOKUP(B26,RMS!B:D,3,FALSE)</f>
        <v>1616183.47854397</v>
      </c>
      <c r="J26" s="21">
        <f>VLOOKUP(B26,RMS!B:E,4,FALSE)</f>
        <v>1405066.2785191101</v>
      </c>
      <c r="K26" s="22">
        <f t="shared" si="1"/>
        <v>-9.8439699504524469E-3</v>
      </c>
      <c r="L26" s="22">
        <f t="shared" si="2"/>
        <v>2.2808900102972984E-3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VLOOKUP(C27,RA!B30:D59,3,0)</f>
        <v>1584461.4312</v>
      </c>
      <c r="F27" s="25">
        <f>VLOOKUP(C27,RA!B31:I63,8,0)</f>
        <v>17492.9058</v>
      </c>
      <c r="G27" s="16">
        <f t="shared" si="0"/>
        <v>1566968.5253999999</v>
      </c>
      <c r="H27" s="27">
        <f>RA!J31</f>
        <v>1.10402850176995</v>
      </c>
      <c r="I27" s="20">
        <f>VLOOKUP(B27,RMS!B:D,3,FALSE)</f>
        <v>1584461.3635699099</v>
      </c>
      <c r="J27" s="21">
        <f>VLOOKUP(B27,RMS!B:E,4,FALSE)</f>
        <v>1566968.5274345099</v>
      </c>
      <c r="K27" s="22">
        <f t="shared" si="1"/>
        <v>6.7630090052261949E-2</v>
      </c>
      <c r="L27" s="22">
        <f t="shared" si="2"/>
        <v>-2.0345100201666355E-3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VLOOKUP(C28,RA!B32:D60,3,0)</f>
        <v>155652.16320000001</v>
      </c>
      <c r="F28" s="25">
        <f>VLOOKUP(C28,RA!B32:I64,8,0)</f>
        <v>40915.984499999999</v>
      </c>
      <c r="G28" s="16">
        <f t="shared" si="0"/>
        <v>114736.17870000002</v>
      </c>
      <c r="H28" s="27">
        <f>RA!J32</f>
        <v>26.2868074935948</v>
      </c>
      <c r="I28" s="20">
        <f>VLOOKUP(B28,RMS!B:D,3,FALSE)</f>
        <v>155652.060726934</v>
      </c>
      <c r="J28" s="21">
        <f>VLOOKUP(B28,RMS!B:E,4,FALSE)</f>
        <v>114736.187890491</v>
      </c>
      <c r="K28" s="22">
        <f t="shared" si="1"/>
        <v>0.10247306601377204</v>
      </c>
      <c r="L28" s="22">
        <f t="shared" si="2"/>
        <v>-9.1904909786535427E-3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VLOOKUP(C29,RA!B32:D61,3,0)</f>
        <v>0</v>
      </c>
      <c r="F29" s="25">
        <f>VLOOKUP(C29,RA!B33:I65,8,0)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VLOOKUP(C30,RA!B34:D63,3,0)</f>
        <v>441484.06150000001</v>
      </c>
      <c r="F30" s="25">
        <f>VLOOKUP(C30,RA!B34:I67,8,0)</f>
        <v>49552.9375</v>
      </c>
      <c r="G30" s="16">
        <f t="shared" si="0"/>
        <v>391931.12400000001</v>
      </c>
      <c r="H30" s="27" t="e">
        <f>RA!#REF!</f>
        <v>#REF!</v>
      </c>
      <c r="I30" s="20">
        <f>VLOOKUP(B30,RMS!B:D,3,FALSE)</f>
        <v>441484.0613</v>
      </c>
      <c r="J30" s="21">
        <f>VLOOKUP(B30,RMS!B:E,4,FALSE)</f>
        <v>391931.10729999997</v>
      </c>
      <c r="K30" s="22">
        <f t="shared" si="1"/>
        <v>2.0000000949949026E-4</v>
      </c>
      <c r="L30" s="22">
        <f t="shared" si="2"/>
        <v>1.6700000036507845E-2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VLOOKUP(C31,RA!B34:D64,3,0)</f>
        <v>0</v>
      </c>
      <c r="F31" s="25">
        <f>VLOOKUP(C31,RA!B34:I68,8,0)</f>
        <v>0</v>
      </c>
      <c r="G31" s="16">
        <f t="shared" si="0"/>
        <v>0</v>
      </c>
      <c r="H31" s="27">
        <f>RA!J34</f>
        <v>11.2241736047361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VLOOKUP(C32,RA!B35:D65,3,0)</f>
        <v>0</v>
      </c>
      <c r="F32" s="25">
        <f>VLOOKUP(C32,RA!B35:I69,8,0)</f>
        <v>0</v>
      </c>
      <c r="G32" s="16">
        <f t="shared" si="0"/>
        <v>0</v>
      </c>
      <c r="H32" s="27">
        <f>RA!J35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VLOOKUP(C33,RA!B36:D66,3,0)</f>
        <v>0</v>
      </c>
      <c r="F33" s="25">
        <f>VLOOKUP(C33,RA!B36:I70,8,0)</f>
        <v>0</v>
      </c>
      <c r="G33" s="16">
        <f t="shared" si="0"/>
        <v>0</v>
      </c>
      <c r="H33" s="27">
        <f>RA!J36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VLOOKUP(C34,RA!B8:D67,3,0)</f>
        <v>309223.50339999999</v>
      </c>
      <c r="F34" s="25">
        <f>VLOOKUP(C34,RA!B8:I71,8,0)</f>
        <v>18152.929100000001</v>
      </c>
      <c r="G34" s="16">
        <f t="shared" si="0"/>
        <v>291070.57429999998</v>
      </c>
      <c r="H34" s="27">
        <f>RA!J37</f>
        <v>0</v>
      </c>
      <c r="I34" s="20">
        <f>VLOOKUP(B34,RMS!B:D,3,FALSE)</f>
        <v>309223.50428119698</v>
      </c>
      <c r="J34" s="21">
        <f>VLOOKUP(B34,RMS!B:E,4,FALSE)</f>
        <v>291070.57427350403</v>
      </c>
      <c r="K34" s="22">
        <f t="shared" si="1"/>
        <v>-8.8119698921218514E-4</v>
      </c>
      <c r="L34" s="22">
        <f t="shared" si="2"/>
        <v>2.6495952624827623E-5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VLOOKUP(C35,RA!B8:D68,3,0)</f>
        <v>1005008.1669</v>
      </c>
      <c r="F35" s="25">
        <f>VLOOKUP(C35,RA!B8:I72,8,0)</f>
        <v>61803.417000000001</v>
      </c>
      <c r="G35" s="16">
        <f t="shared" si="0"/>
        <v>943204.74989999994</v>
      </c>
      <c r="H35" s="27">
        <f>RA!J38</f>
        <v>5.8704881422024497</v>
      </c>
      <c r="I35" s="20">
        <f>VLOOKUP(B35,RMS!B:D,3,FALSE)</f>
        <v>1005008.14933504</v>
      </c>
      <c r="J35" s="21">
        <f>VLOOKUP(B35,RMS!B:E,4,FALSE)</f>
        <v>943204.75299829105</v>
      </c>
      <c r="K35" s="22">
        <f t="shared" si="1"/>
        <v>1.7564959940500557E-2</v>
      </c>
      <c r="L35" s="22">
        <f t="shared" si="2"/>
        <v>-3.0982911121100187E-3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VLOOKUP(C36,RA!B9:D69,3,0)</f>
        <v>0</v>
      </c>
      <c r="F36" s="25">
        <f>VLOOKUP(C36,RA!B9:I73,8,0)</f>
        <v>0</v>
      </c>
      <c r="G36" s="16">
        <f t="shared" si="0"/>
        <v>0</v>
      </c>
      <c r="H36" s="27">
        <f>RA!J39</f>
        <v>6.1495437584985897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VLOOKUP(C37,RA!B10:D70,3,0)</f>
        <v>0</v>
      </c>
      <c r="F37" s="25">
        <f>VLOOKUP(C37,RA!B10:I74,8,0)</f>
        <v>0</v>
      </c>
      <c r="G37" s="16">
        <f t="shared" si="0"/>
        <v>0</v>
      </c>
      <c r="H37" s="27">
        <f>RA!J40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VLOOKUP(C38,RA!B8:D71,3,0)</f>
        <v>63833.53</v>
      </c>
      <c r="F38" s="25">
        <f>VLOOKUP(C38,RA!B8:I75,8,0)</f>
        <v>8461.1982000000007</v>
      </c>
      <c r="G38" s="16">
        <f t="shared" si="0"/>
        <v>55372.3318</v>
      </c>
      <c r="H38" s="27">
        <f>RA!J41</f>
        <v>0</v>
      </c>
      <c r="I38" s="20">
        <f>VLOOKUP(B38,RMS!B:D,3,FALSE)</f>
        <v>63833.529990167197</v>
      </c>
      <c r="J38" s="21">
        <f>VLOOKUP(B38,RMS!B:E,4,FALSE)</f>
        <v>55372.332198774697</v>
      </c>
      <c r="K38" s="22">
        <f t="shared" si="1"/>
        <v>9.8328018793836236E-6</v>
      </c>
      <c r="L38" s="22">
        <f t="shared" si="2"/>
        <v>-3.9877469680504873E-4</v>
      </c>
      <c r="M38" s="34"/>
    </row>
  </sheetData>
  <mergeCells count="38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activeCell="A8" sqref="A1:W42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55" t="s">
        <v>46</v>
      </c>
      <c r="W1" s="45"/>
    </row>
    <row r="2" spans="1:23" ht="12.75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55"/>
      <c r="W2" s="45"/>
    </row>
    <row r="3" spans="1:23" ht="23.25" thickBo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6" t="s">
        <v>47</v>
      </c>
      <c r="W3" s="45"/>
    </row>
    <row r="4" spans="1:23" ht="15" thickTop="1" thickBo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4"/>
      <c r="W4" s="45"/>
    </row>
    <row r="5" spans="1:23" ht="15" thickTop="1" thickBot="1" x14ac:dyDescent="0.25">
      <c r="A5" s="57"/>
      <c r="B5" s="58"/>
      <c r="C5" s="59"/>
      <c r="D5" s="60" t="s">
        <v>0</v>
      </c>
      <c r="E5" s="60" t="s">
        <v>59</v>
      </c>
      <c r="F5" s="60" t="s">
        <v>60</v>
      </c>
      <c r="G5" s="60" t="s">
        <v>48</v>
      </c>
      <c r="H5" s="60" t="s">
        <v>49</v>
      </c>
      <c r="I5" s="60" t="s">
        <v>1</v>
      </c>
      <c r="J5" s="60" t="s">
        <v>2</v>
      </c>
      <c r="K5" s="60" t="s">
        <v>50</v>
      </c>
      <c r="L5" s="60" t="s">
        <v>51</v>
      </c>
      <c r="M5" s="60" t="s">
        <v>52</v>
      </c>
      <c r="N5" s="60" t="s">
        <v>53</v>
      </c>
      <c r="O5" s="60" t="s">
        <v>54</v>
      </c>
      <c r="P5" s="60" t="s">
        <v>61</v>
      </c>
      <c r="Q5" s="60" t="s">
        <v>62</v>
      </c>
      <c r="R5" s="60" t="s">
        <v>55</v>
      </c>
      <c r="S5" s="60" t="s">
        <v>56</v>
      </c>
      <c r="T5" s="60" t="s">
        <v>57</v>
      </c>
      <c r="U5" s="61" t="s">
        <v>58</v>
      </c>
      <c r="V5" s="54"/>
      <c r="W5" s="54"/>
    </row>
    <row r="6" spans="1:23" ht="14.25" thickBot="1" x14ac:dyDescent="0.2">
      <c r="A6" s="62" t="s">
        <v>3</v>
      </c>
      <c r="B6" s="46" t="s">
        <v>4</v>
      </c>
      <c r="C6" s="47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4.25" thickBot="1" x14ac:dyDescent="0.2">
      <c r="A7" s="48" t="s">
        <v>5</v>
      </c>
      <c r="B7" s="49"/>
      <c r="C7" s="50"/>
      <c r="D7" s="64">
        <v>33785892.805600002</v>
      </c>
      <c r="E7" s="64">
        <v>38121741</v>
      </c>
      <c r="F7" s="65">
        <v>88.626311179229702</v>
      </c>
      <c r="G7" s="64">
        <v>20328259.5559</v>
      </c>
      <c r="H7" s="65">
        <v>66.201600843856298</v>
      </c>
      <c r="I7" s="64">
        <v>3679591.5644</v>
      </c>
      <c r="J7" s="65">
        <v>10.8909111432157</v>
      </c>
      <c r="K7" s="64">
        <v>2368845.9500000002</v>
      </c>
      <c r="L7" s="65">
        <v>11.6529698151777</v>
      </c>
      <c r="M7" s="65">
        <v>0.55332665866262798</v>
      </c>
      <c r="N7" s="64">
        <v>288720073.06449997</v>
      </c>
      <c r="O7" s="64">
        <v>954729516.07949996</v>
      </c>
      <c r="P7" s="64">
        <v>1193820</v>
      </c>
      <c r="Q7" s="64">
        <v>1097996</v>
      </c>
      <c r="R7" s="65">
        <v>8.7271720479856096</v>
      </c>
      <c r="S7" s="64">
        <v>28.300659065520801</v>
      </c>
      <c r="T7" s="64">
        <v>26.1876441444231</v>
      </c>
      <c r="U7" s="66">
        <v>7.4663099407178599</v>
      </c>
      <c r="V7" s="54"/>
      <c r="W7" s="54"/>
    </row>
    <row r="8" spans="1:23" ht="14.25" thickBot="1" x14ac:dyDescent="0.2">
      <c r="A8" s="51">
        <v>42045</v>
      </c>
      <c r="B8" s="41" t="s">
        <v>6</v>
      </c>
      <c r="C8" s="42"/>
      <c r="D8" s="67">
        <v>1475296.9475</v>
      </c>
      <c r="E8" s="67">
        <v>1987745</v>
      </c>
      <c r="F8" s="68">
        <v>74.2196281464675</v>
      </c>
      <c r="G8" s="67">
        <v>784956.18489999999</v>
      </c>
      <c r="H8" s="68">
        <v>87.946407185510196</v>
      </c>
      <c r="I8" s="67">
        <v>321153.39649999997</v>
      </c>
      <c r="J8" s="68">
        <v>21.768729139189102</v>
      </c>
      <c r="K8" s="67">
        <v>40132.273399999998</v>
      </c>
      <c r="L8" s="68">
        <v>5.11267688210045</v>
      </c>
      <c r="M8" s="68">
        <v>7.0023723874062904</v>
      </c>
      <c r="N8" s="67">
        <v>13352772.937899999</v>
      </c>
      <c r="O8" s="67">
        <v>40366028.587200001</v>
      </c>
      <c r="P8" s="67">
        <v>45837</v>
      </c>
      <c r="Q8" s="67">
        <v>41161</v>
      </c>
      <c r="R8" s="68">
        <v>11.3602682150579</v>
      </c>
      <c r="S8" s="67">
        <v>32.185722178589401</v>
      </c>
      <c r="T8" s="67">
        <v>32.1395793591021</v>
      </c>
      <c r="U8" s="69">
        <v>0.14336425086643501</v>
      </c>
      <c r="V8" s="54"/>
      <c r="W8" s="54"/>
    </row>
    <row r="9" spans="1:23" ht="12" customHeight="1" thickBot="1" x14ac:dyDescent="0.2">
      <c r="A9" s="52"/>
      <c r="B9" s="41" t="s">
        <v>7</v>
      </c>
      <c r="C9" s="42"/>
      <c r="D9" s="67">
        <v>175350.83309999999</v>
      </c>
      <c r="E9" s="67">
        <v>256092</v>
      </c>
      <c r="F9" s="68">
        <v>68.471812122206103</v>
      </c>
      <c r="G9" s="67">
        <v>346256.95899999997</v>
      </c>
      <c r="H9" s="68">
        <v>-49.358177924735998</v>
      </c>
      <c r="I9" s="67">
        <v>36957.520600000003</v>
      </c>
      <c r="J9" s="68">
        <v>21.076330204216202</v>
      </c>
      <c r="K9" s="67">
        <v>63766.100599999998</v>
      </c>
      <c r="L9" s="68">
        <v>18.415832214364201</v>
      </c>
      <c r="M9" s="68">
        <v>-0.42042056433979302</v>
      </c>
      <c r="N9" s="67">
        <v>1523586.6518999999</v>
      </c>
      <c r="O9" s="67">
        <v>5134599.0932999998</v>
      </c>
      <c r="P9" s="67">
        <v>8741</v>
      </c>
      <c r="Q9" s="67">
        <v>8057</v>
      </c>
      <c r="R9" s="68">
        <v>8.4895122253940691</v>
      </c>
      <c r="S9" s="67">
        <v>20.060729104221501</v>
      </c>
      <c r="T9" s="67">
        <v>19.082702184435899</v>
      </c>
      <c r="U9" s="69">
        <v>4.8753308750865703</v>
      </c>
      <c r="V9" s="54"/>
      <c r="W9" s="54"/>
    </row>
    <row r="10" spans="1:23" ht="14.25" thickBot="1" x14ac:dyDescent="0.2">
      <c r="A10" s="52"/>
      <c r="B10" s="41" t="s">
        <v>8</v>
      </c>
      <c r="C10" s="42"/>
      <c r="D10" s="67">
        <v>375662.59840000002</v>
      </c>
      <c r="E10" s="67">
        <v>378560</v>
      </c>
      <c r="F10" s="68">
        <v>99.234625528317906</v>
      </c>
      <c r="G10" s="67">
        <v>334498.2708</v>
      </c>
      <c r="H10" s="68">
        <v>12.3062901047439</v>
      </c>
      <c r="I10" s="67">
        <v>72486.972200000004</v>
      </c>
      <c r="J10" s="68">
        <v>19.295765005281901</v>
      </c>
      <c r="K10" s="67">
        <v>77659.558499999999</v>
      </c>
      <c r="L10" s="68">
        <v>23.216729436079302</v>
      </c>
      <c r="M10" s="68">
        <v>-6.6605919476093997E-2</v>
      </c>
      <c r="N10" s="67">
        <v>2831286.8080000002</v>
      </c>
      <c r="O10" s="67">
        <v>8209861.1161000002</v>
      </c>
      <c r="P10" s="67">
        <v>116106</v>
      </c>
      <c r="Q10" s="67">
        <v>108407</v>
      </c>
      <c r="R10" s="68">
        <v>7.10193991162933</v>
      </c>
      <c r="S10" s="67">
        <v>3.23551408540472</v>
      </c>
      <c r="T10" s="67">
        <v>2.9427275397345198</v>
      </c>
      <c r="U10" s="69">
        <v>9.0491507050130409</v>
      </c>
      <c r="V10" s="54"/>
      <c r="W10" s="54"/>
    </row>
    <row r="11" spans="1:23" ht="14.25" thickBot="1" x14ac:dyDescent="0.2">
      <c r="A11" s="52"/>
      <c r="B11" s="41" t="s">
        <v>9</v>
      </c>
      <c r="C11" s="42"/>
      <c r="D11" s="67">
        <v>102052.7062</v>
      </c>
      <c r="E11" s="67">
        <v>155589</v>
      </c>
      <c r="F11" s="68">
        <v>65.591209018632398</v>
      </c>
      <c r="G11" s="67">
        <v>121599.7736</v>
      </c>
      <c r="H11" s="68">
        <v>-16.074920882911901</v>
      </c>
      <c r="I11" s="67">
        <v>23529.628199999999</v>
      </c>
      <c r="J11" s="68">
        <v>23.0563490926809</v>
      </c>
      <c r="K11" s="67">
        <v>23513.667799999999</v>
      </c>
      <c r="L11" s="68">
        <v>19.3369338641598</v>
      </c>
      <c r="M11" s="68">
        <v>6.7877117835300001E-4</v>
      </c>
      <c r="N11" s="67">
        <v>1114785.7254000001</v>
      </c>
      <c r="O11" s="67">
        <v>3500672.8947000001</v>
      </c>
      <c r="P11" s="67">
        <v>4468</v>
      </c>
      <c r="Q11" s="67">
        <v>3972</v>
      </c>
      <c r="R11" s="68">
        <v>12.4874118831823</v>
      </c>
      <c r="S11" s="67">
        <v>22.8408026410027</v>
      </c>
      <c r="T11" s="67">
        <v>22.271609642497499</v>
      </c>
      <c r="U11" s="69">
        <v>2.4920008611405802</v>
      </c>
      <c r="V11" s="54"/>
      <c r="W11" s="54"/>
    </row>
    <row r="12" spans="1:23" ht="14.25" thickBot="1" x14ac:dyDescent="0.2">
      <c r="A12" s="52"/>
      <c r="B12" s="41" t="s">
        <v>10</v>
      </c>
      <c r="C12" s="42"/>
      <c r="D12" s="67">
        <v>381015.07410000003</v>
      </c>
      <c r="E12" s="67">
        <v>436987</v>
      </c>
      <c r="F12" s="68">
        <v>87.191397936323099</v>
      </c>
      <c r="G12" s="67">
        <v>297511.45500000002</v>
      </c>
      <c r="H12" s="68">
        <v>28.0673626835646</v>
      </c>
      <c r="I12" s="67">
        <v>53450.999900000003</v>
      </c>
      <c r="J12" s="68">
        <v>14.0285787973762</v>
      </c>
      <c r="K12" s="67">
        <v>21911.725299999998</v>
      </c>
      <c r="L12" s="68">
        <v>7.3650022315947501</v>
      </c>
      <c r="M12" s="68">
        <v>1.43937887903332</v>
      </c>
      <c r="N12" s="67">
        <v>3872923.8365000002</v>
      </c>
      <c r="O12" s="67">
        <v>15316694.2762</v>
      </c>
      <c r="P12" s="67">
        <v>2557</v>
      </c>
      <c r="Q12" s="67">
        <v>2312</v>
      </c>
      <c r="R12" s="68">
        <v>10.5968858131488</v>
      </c>
      <c r="S12" s="67">
        <v>149.00863281188899</v>
      </c>
      <c r="T12" s="67">
        <v>128.58473499134899</v>
      </c>
      <c r="U12" s="69">
        <v>13.706519840580601</v>
      </c>
      <c r="V12" s="54"/>
      <c r="W12" s="54"/>
    </row>
    <row r="13" spans="1:23" ht="14.25" thickBot="1" x14ac:dyDescent="0.2">
      <c r="A13" s="52"/>
      <c r="B13" s="41" t="s">
        <v>11</v>
      </c>
      <c r="C13" s="42"/>
      <c r="D13" s="67">
        <v>488404.08789999998</v>
      </c>
      <c r="E13" s="67">
        <v>544016</v>
      </c>
      <c r="F13" s="68">
        <v>89.777522701538203</v>
      </c>
      <c r="G13" s="67">
        <v>496590.14449999999</v>
      </c>
      <c r="H13" s="68">
        <v>-1.64845329506936</v>
      </c>
      <c r="I13" s="67">
        <v>77599.619900000005</v>
      </c>
      <c r="J13" s="68">
        <v>15.8884050773728</v>
      </c>
      <c r="K13" s="67">
        <v>69231.915900000007</v>
      </c>
      <c r="L13" s="68">
        <v>13.941459907487101</v>
      </c>
      <c r="M13" s="68">
        <v>0.12086483367131599</v>
      </c>
      <c r="N13" s="67">
        <v>4671560.7023</v>
      </c>
      <c r="O13" s="67">
        <v>16466551.0942</v>
      </c>
      <c r="P13" s="67">
        <v>15208</v>
      </c>
      <c r="Q13" s="67">
        <v>13444</v>
      </c>
      <c r="R13" s="68">
        <v>13.1210949122285</v>
      </c>
      <c r="S13" s="67">
        <v>32.114945285376102</v>
      </c>
      <c r="T13" s="67">
        <v>32.0259362540911</v>
      </c>
      <c r="U13" s="69">
        <v>0.27715766131354502</v>
      </c>
      <c r="V13" s="54"/>
      <c r="W13" s="54"/>
    </row>
    <row r="14" spans="1:23" ht="14.25" thickBot="1" x14ac:dyDescent="0.2">
      <c r="A14" s="52"/>
      <c r="B14" s="41" t="s">
        <v>12</v>
      </c>
      <c r="C14" s="42"/>
      <c r="D14" s="67">
        <v>289757.78519999998</v>
      </c>
      <c r="E14" s="67">
        <v>206379</v>
      </c>
      <c r="F14" s="68">
        <v>140.400808803221</v>
      </c>
      <c r="G14" s="67">
        <v>161038.5503</v>
      </c>
      <c r="H14" s="68">
        <v>79.930696507269801</v>
      </c>
      <c r="I14" s="67">
        <v>49349.761100000003</v>
      </c>
      <c r="J14" s="68">
        <v>17.0313840112828</v>
      </c>
      <c r="K14" s="67">
        <v>17139.247500000001</v>
      </c>
      <c r="L14" s="68">
        <v>10.6429469639854</v>
      </c>
      <c r="M14" s="68">
        <v>1.8793423456893299</v>
      </c>
      <c r="N14" s="67">
        <v>2922014.0537999999</v>
      </c>
      <c r="O14" s="67">
        <v>9481183.0745999999</v>
      </c>
      <c r="P14" s="67">
        <v>3203</v>
      </c>
      <c r="Q14" s="67">
        <v>3001</v>
      </c>
      <c r="R14" s="68">
        <v>6.7310896367877504</v>
      </c>
      <c r="S14" s="67">
        <v>90.464497408679406</v>
      </c>
      <c r="T14" s="67">
        <v>86.030721226257896</v>
      </c>
      <c r="U14" s="69">
        <v>4.9011228818213404</v>
      </c>
      <c r="V14" s="54"/>
      <c r="W14" s="54"/>
    </row>
    <row r="15" spans="1:23" ht="14.25" thickBot="1" x14ac:dyDescent="0.2">
      <c r="A15" s="52"/>
      <c r="B15" s="41" t="s">
        <v>13</v>
      </c>
      <c r="C15" s="42"/>
      <c r="D15" s="67">
        <v>228851.0834</v>
      </c>
      <c r="E15" s="67">
        <v>142374</v>
      </c>
      <c r="F15" s="68">
        <v>160.73937895964201</v>
      </c>
      <c r="G15" s="67">
        <v>137407.6354</v>
      </c>
      <c r="H15" s="68">
        <v>66.549029632744904</v>
      </c>
      <c r="I15" s="67">
        <v>7705.5382</v>
      </c>
      <c r="J15" s="68">
        <v>3.3670534067482598</v>
      </c>
      <c r="K15" s="67">
        <v>-2918.3395</v>
      </c>
      <c r="L15" s="68">
        <v>-2.1238554113129</v>
      </c>
      <c r="M15" s="68">
        <v>-3.6403844377941601</v>
      </c>
      <c r="N15" s="67">
        <v>2382791.8659000001</v>
      </c>
      <c r="O15" s="67">
        <v>7642317.3964999998</v>
      </c>
      <c r="P15" s="67">
        <v>8202</v>
      </c>
      <c r="Q15" s="67">
        <v>6981</v>
      </c>
      <c r="R15" s="68">
        <v>17.490330898152099</v>
      </c>
      <c r="S15" s="67">
        <v>27.901863374786601</v>
      </c>
      <c r="T15" s="67">
        <v>27.933561481163199</v>
      </c>
      <c r="U15" s="69">
        <v>-0.113605697048778</v>
      </c>
      <c r="V15" s="54"/>
      <c r="W15" s="54"/>
    </row>
    <row r="16" spans="1:23" ht="14.25" thickBot="1" x14ac:dyDescent="0.2">
      <c r="A16" s="52"/>
      <c r="B16" s="41" t="s">
        <v>14</v>
      </c>
      <c r="C16" s="42"/>
      <c r="D16" s="67">
        <v>1338021.5777</v>
      </c>
      <c r="E16" s="67">
        <v>1505364</v>
      </c>
      <c r="F16" s="68">
        <v>88.883590792658794</v>
      </c>
      <c r="G16" s="67">
        <v>896901.46719999996</v>
      </c>
      <c r="H16" s="68">
        <v>49.182672415189003</v>
      </c>
      <c r="I16" s="67">
        <v>76309.082200000004</v>
      </c>
      <c r="J16" s="68">
        <v>5.70312792198553</v>
      </c>
      <c r="K16" s="67">
        <v>51235.266000000003</v>
      </c>
      <c r="L16" s="68">
        <v>5.7124743211703404</v>
      </c>
      <c r="M16" s="68">
        <v>0.48938588900855901</v>
      </c>
      <c r="N16" s="67">
        <v>11899854.900599999</v>
      </c>
      <c r="O16" s="67">
        <v>38080489.637699999</v>
      </c>
      <c r="P16" s="67">
        <v>57288</v>
      </c>
      <c r="Q16" s="67">
        <v>51632</v>
      </c>
      <c r="R16" s="68">
        <v>10.9544468546638</v>
      </c>
      <c r="S16" s="67">
        <v>23.356053234534301</v>
      </c>
      <c r="T16" s="67">
        <v>22.8252781937558</v>
      </c>
      <c r="U16" s="69">
        <v>2.2725373822734198</v>
      </c>
      <c r="V16" s="54"/>
      <c r="W16" s="54"/>
    </row>
    <row r="17" spans="1:21" ht="12" thickBot="1" x14ac:dyDescent="0.2">
      <c r="A17" s="52"/>
      <c r="B17" s="41" t="s">
        <v>15</v>
      </c>
      <c r="C17" s="42"/>
      <c r="D17" s="67">
        <v>2955023.69</v>
      </c>
      <c r="E17" s="67">
        <v>1960838</v>
      </c>
      <c r="F17" s="68">
        <v>150.70208196699599</v>
      </c>
      <c r="G17" s="67">
        <v>1204403.8943</v>
      </c>
      <c r="H17" s="68">
        <v>145.35155556911101</v>
      </c>
      <c r="I17" s="67">
        <v>151970.06580000001</v>
      </c>
      <c r="J17" s="68">
        <v>5.1427697962042398</v>
      </c>
      <c r="K17" s="67">
        <v>-11652.108399999999</v>
      </c>
      <c r="L17" s="68">
        <v>-0.96745854568763301</v>
      </c>
      <c r="M17" s="68">
        <v>-14.0422804683142</v>
      </c>
      <c r="N17" s="67">
        <v>15597577.5724</v>
      </c>
      <c r="O17" s="67">
        <v>43402300.145099998</v>
      </c>
      <c r="P17" s="67">
        <v>19574</v>
      </c>
      <c r="Q17" s="67">
        <v>17265</v>
      </c>
      <c r="R17" s="68">
        <v>13.3738777874312</v>
      </c>
      <c r="S17" s="67">
        <v>150.966776846838</v>
      </c>
      <c r="T17" s="67">
        <v>131.50023683753301</v>
      </c>
      <c r="U17" s="69">
        <v>12.894585428590499</v>
      </c>
    </row>
    <row r="18" spans="1:21" ht="12" thickBot="1" x14ac:dyDescent="0.2">
      <c r="A18" s="52"/>
      <c r="B18" s="41" t="s">
        <v>16</v>
      </c>
      <c r="C18" s="42"/>
      <c r="D18" s="67">
        <v>6187833.5176999997</v>
      </c>
      <c r="E18" s="67">
        <v>6987822</v>
      </c>
      <c r="F18" s="68">
        <v>88.551676297707601</v>
      </c>
      <c r="G18" s="67">
        <v>2845025.8144999999</v>
      </c>
      <c r="H18" s="68">
        <v>117.496568437552</v>
      </c>
      <c r="I18" s="67">
        <v>765233.29150000005</v>
      </c>
      <c r="J18" s="68">
        <v>12.3667401411348</v>
      </c>
      <c r="K18" s="67">
        <v>480985.60700000002</v>
      </c>
      <c r="L18" s="68">
        <v>16.906194824264901</v>
      </c>
      <c r="M18" s="68">
        <v>0.59096921064417596</v>
      </c>
      <c r="N18" s="67">
        <v>51131940.606399998</v>
      </c>
      <c r="O18" s="67">
        <v>125013322.32539999</v>
      </c>
      <c r="P18" s="67">
        <v>129152</v>
      </c>
      <c r="Q18" s="67">
        <v>117131</v>
      </c>
      <c r="R18" s="68">
        <v>10.2628680707925</v>
      </c>
      <c r="S18" s="67">
        <v>47.911248123916003</v>
      </c>
      <c r="T18" s="67">
        <v>43.7651348566989</v>
      </c>
      <c r="U18" s="69">
        <v>8.6537367102057594</v>
      </c>
    </row>
    <row r="19" spans="1:21" ht="12" thickBot="1" x14ac:dyDescent="0.2">
      <c r="A19" s="52"/>
      <c r="B19" s="41" t="s">
        <v>17</v>
      </c>
      <c r="C19" s="42"/>
      <c r="D19" s="67">
        <v>958228.3432</v>
      </c>
      <c r="E19" s="67">
        <v>1057813</v>
      </c>
      <c r="F19" s="68">
        <v>90.585797603168004</v>
      </c>
      <c r="G19" s="67">
        <v>796876.49089999998</v>
      </c>
      <c r="H19" s="68">
        <v>20.2480377000164</v>
      </c>
      <c r="I19" s="67">
        <v>91341.034700000004</v>
      </c>
      <c r="J19" s="68">
        <v>9.5322827119647702</v>
      </c>
      <c r="K19" s="67">
        <v>112468.61990000001</v>
      </c>
      <c r="L19" s="68">
        <v>14.113682758162</v>
      </c>
      <c r="M19" s="68">
        <v>-0.18785315600729599</v>
      </c>
      <c r="N19" s="67">
        <v>8310277.3487</v>
      </c>
      <c r="O19" s="67">
        <v>33047066.697700001</v>
      </c>
      <c r="P19" s="67">
        <v>17911</v>
      </c>
      <c r="Q19" s="67">
        <v>16586</v>
      </c>
      <c r="R19" s="68">
        <v>7.9886651392740804</v>
      </c>
      <c r="S19" s="67">
        <v>53.499432929484698</v>
      </c>
      <c r="T19" s="67">
        <v>50.283386886530799</v>
      </c>
      <c r="U19" s="69">
        <v>6.0113647320202404</v>
      </c>
    </row>
    <row r="20" spans="1:21" ht="12" thickBot="1" x14ac:dyDescent="0.2">
      <c r="A20" s="52"/>
      <c r="B20" s="41" t="s">
        <v>18</v>
      </c>
      <c r="C20" s="42"/>
      <c r="D20" s="67">
        <v>2145083.3661000002</v>
      </c>
      <c r="E20" s="67">
        <v>3243266</v>
      </c>
      <c r="F20" s="68">
        <v>66.139606375178602</v>
      </c>
      <c r="G20" s="67">
        <v>734192.71530000004</v>
      </c>
      <c r="H20" s="68">
        <v>192.16897980573</v>
      </c>
      <c r="I20" s="67">
        <v>140929.53719999999</v>
      </c>
      <c r="J20" s="68">
        <v>6.5698862537088996</v>
      </c>
      <c r="K20" s="67">
        <v>76316.209700000007</v>
      </c>
      <c r="L20" s="68">
        <v>10.394574627292</v>
      </c>
      <c r="M20" s="68">
        <v>0.84665273280730002</v>
      </c>
      <c r="N20" s="67">
        <v>18795522.938700002</v>
      </c>
      <c r="O20" s="67">
        <v>62028474.895400003</v>
      </c>
      <c r="P20" s="67">
        <v>57055</v>
      </c>
      <c r="Q20" s="67">
        <v>50919</v>
      </c>
      <c r="R20" s="68">
        <v>12.050511596849899</v>
      </c>
      <c r="S20" s="67">
        <v>37.596763931294397</v>
      </c>
      <c r="T20" s="67">
        <v>34.576395453563499</v>
      </c>
      <c r="U20" s="69">
        <v>8.0335863034658708</v>
      </c>
    </row>
    <row r="21" spans="1:21" ht="12" thickBot="1" x14ac:dyDescent="0.2">
      <c r="A21" s="52"/>
      <c r="B21" s="41" t="s">
        <v>19</v>
      </c>
      <c r="C21" s="42"/>
      <c r="D21" s="67">
        <v>679311.40020000003</v>
      </c>
      <c r="E21" s="67">
        <v>713282</v>
      </c>
      <c r="F21" s="68">
        <v>95.237423655721003</v>
      </c>
      <c r="G21" s="67">
        <v>599995.69510000001</v>
      </c>
      <c r="H21" s="68">
        <v>13.2193790301747</v>
      </c>
      <c r="I21" s="67">
        <v>101701.93240000001</v>
      </c>
      <c r="J21" s="68">
        <v>14.971327195459599</v>
      </c>
      <c r="K21" s="67">
        <v>62699.112800000003</v>
      </c>
      <c r="L21" s="68">
        <v>10.449927109818701</v>
      </c>
      <c r="M21" s="68">
        <v>0.62206334122163198</v>
      </c>
      <c r="N21" s="67">
        <v>6416835.1494000005</v>
      </c>
      <c r="O21" s="67">
        <v>19954230.639699999</v>
      </c>
      <c r="P21" s="67">
        <v>37705</v>
      </c>
      <c r="Q21" s="67">
        <v>36225</v>
      </c>
      <c r="R21" s="68">
        <v>4.0855762594893097</v>
      </c>
      <c r="S21" s="67">
        <v>18.0164805781727</v>
      </c>
      <c r="T21" s="67">
        <v>16.967055199447898</v>
      </c>
      <c r="U21" s="69">
        <v>5.8248078706124398</v>
      </c>
    </row>
    <row r="22" spans="1:21" ht="12" thickBot="1" x14ac:dyDescent="0.2">
      <c r="A22" s="52"/>
      <c r="B22" s="41" t="s">
        <v>20</v>
      </c>
      <c r="C22" s="42"/>
      <c r="D22" s="67">
        <v>2038066.5863000001</v>
      </c>
      <c r="E22" s="67">
        <v>2250134</v>
      </c>
      <c r="F22" s="68">
        <v>90.575342904022605</v>
      </c>
      <c r="G22" s="67">
        <v>2257421.6094</v>
      </c>
      <c r="H22" s="68">
        <v>-9.7170604811523091</v>
      </c>
      <c r="I22" s="67">
        <v>269889.30080000003</v>
      </c>
      <c r="J22" s="68">
        <v>13.242418212153201</v>
      </c>
      <c r="K22" s="67">
        <v>240972.47070000001</v>
      </c>
      <c r="L22" s="68">
        <v>10.674677237808901</v>
      </c>
      <c r="M22" s="68">
        <v>0.120000554486575</v>
      </c>
      <c r="N22" s="67">
        <v>17279656.813900001</v>
      </c>
      <c r="O22" s="67">
        <v>54985226.515699998</v>
      </c>
      <c r="P22" s="67">
        <v>92129</v>
      </c>
      <c r="Q22" s="67">
        <v>84455</v>
      </c>
      <c r="R22" s="68">
        <v>9.0864957669764905</v>
      </c>
      <c r="S22" s="67">
        <v>22.121878955594902</v>
      </c>
      <c r="T22" s="67">
        <v>21.469253475815499</v>
      </c>
      <c r="U22" s="69">
        <v>2.9501358410348599</v>
      </c>
    </row>
    <row r="23" spans="1:21" ht="12" thickBot="1" x14ac:dyDescent="0.2">
      <c r="A23" s="52"/>
      <c r="B23" s="41" t="s">
        <v>21</v>
      </c>
      <c r="C23" s="42"/>
      <c r="D23" s="67">
        <v>3696249.4775</v>
      </c>
      <c r="E23" s="67">
        <v>4679514</v>
      </c>
      <c r="F23" s="68">
        <v>78.987892278984503</v>
      </c>
      <c r="G23" s="67">
        <v>2545491.9517000001</v>
      </c>
      <c r="H23" s="68">
        <v>45.2076670300006</v>
      </c>
      <c r="I23" s="67">
        <v>326283.14539999998</v>
      </c>
      <c r="J23" s="68">
        <v>8.8274113364416404</v>
      </c>
      <c r="K23" s="67">
        <v>218821.71290000001</v>
      </c>
      <c r="L23" s="68">
        <v>8.5964409651289806</v>
      </c>
      <c r="M23" s="68">
        <v>0.49109126821024901</v>
      </c>
      <c r="N23" s="67">
        <v>36378310.344800003</v>
      </c>
      <c r="O23" s="67">
        <v>129992068.8214</v>
      </c>
      <c r="P23" s="67">
        <v>103001</v>
      </c>
      <c r="Q23" s="67">
        <v>96052</v>
      </c>
      <c r="R23" s="68">
        <v>7.2346229125890096</v>
      </c>
      <c r="S23" s="67">
        <v>35.885568853700498</v>
      </c>
      <c r="T23" s="67">
        <v>34.488988523924498</v>
      </c>
      <c r="U23" s="69">
        <v>3.8917603214527201</v>
      </c>
    </row>
    <row r="24" spans="1:21" ht="12" thickBot="1" x14ac:dyDescent="0.2">
      <c r="A24" s="52"/>
      <c r="B24" s="41" t="s">
        <v>22</v>
      </c>
      <c r="C24" s="42"/>
      <c r="D24" s="67">
        <v>563068.00959999999</v>
      </c>
      <c r="E24" s="67">
        <v>687491</v>
      </c>
      <c r="F24" s="68">
        <v>81.901873566344904</v>
      </c>
      <c r="G24" s="67">
        <v>328969.83919999999</v>
      </c>
      <c r="H24" s="68">
        <v>71.160982711754897</v>
      </c>
      <c r="I24" s="67">
        <v>76428.6639</v>
      </c>
      <c r="J24" s="68">
        <v>13.57361146379</v>
      </c>
      <c r="K24" s="67">
        <v>60640.004300000001</v>
      </c>
      <c r="L24" s="68">
        <v>18.433302106803001</v>
      </c>
      <c r="M24" s="68">
        <v>0.26036705937370802</v>
      </c>
      <c r="N24" s="67">
        <v>4275799.1332</v>
      </c>
      <c r="O24" s="67">
        <v>13849896.3849</v>
      </c>
      <c r="P24" s="67">
        <v>36588</v>
      </c>
      <c r="Q24" s="67">
        <v>33575</v>
      </c>
      <c r="R24" s="68">
        <v>8.9739389426656704</v>
      </c>
      <c r="S24" s="67">
        <v>15.3894175576692</v>
      </c>
      <c r="T24" s="67">
        <v>14.177730218912901</v>
      </c>
      <c r="U24" s="69">
        <v>7.8735100546574301</v>
      </c>
    </row>
    <row r="25" spans="1:21" ht="12" thickBot="1" x14ac:dyDescent="0.2">
      <c r="A25" s="52"/>
      <c r="B25" s="41" t="s">
        <v>23</v>
      </c>
      <c r="C25" s="42"/>
      <c r="D25" s="67">
        <v>600146.71829999995</v>
      </c>
      <c r="E25" s="67">
        <v>632946</v>
      </c>
      <c r="F25" s="68">
        <v>94.817996843332594</v>
      </c>
      <c r="G25" s="67">
        <v>333978.53159999999</v>
      </c>
      <c r="H25" s="68">
        <v>79.696196466539604</v>
      </c>
      <c r="I25" s="67">
        <v>55630.168299999998</v>
      </c>
      <c r="J25" s="68">
        <v>9.2694280587887405</v>
      </c>
      <c r="K25" s="67">
        <v>31966.6126</v>
      </c>
      <c r="L25" s="68">
        <v>9.5714573169888197</v>
      </c>
      <c r="M25" s="68">
        <v>0.740258468925168</v>
      </c>
      <c r="N25" s="67">
        <v>4966577.6084000003</v>
      </c>
      <c r="O25" s="67">
        <v>20680388.0601</v>
      </c>
      <c r="P25" s="67">
        <v>23650</v>
      </c>
      <c r="Q25" s="67">
        <v>20795</v>
      </c>
      <c r="R25" s="68">
        <v>13.729261841788899</v>
      </c>
      <c r="S25" s="67">
        <v>25.376182591966199</v>
      </c>
      <c r="T25" s="67">
        <v>23.675251709545599</v>
      </c>
      <c r="U25" s="69">
        <v>6.7028635069764402</v>
      </c>
    </row>
    <row r="26" spans="1:21" ht="12" thickBot="1" x14ac:dyDescent="0.2">
      <c r="A26" s="52"/>
      <c r="B26" s="41" t="s">
        <v>24</v>
      </c>
      <c r="C26" s="42"/>
      <c r="D26" s="67">
        <v>1615530.2459</v>
      </c>
      <c r="E26" s="67">
        <v>1645409</v>
      </c>
      <c r="F26" s="68">
        <v>98.184113852543703</v>
      </c>
      <c r="G26" s="67">
        <v>433848.37459999998</v>
      </c>
      <c r="H26" s="68">
        <v>272.37208676636999</v>
      </c>
      <c r="I26" s="67">
        <v>291671.255</v>
      </c>
      <c r="J26" s="68">
        <v>18.0542119678801</v>
      </c>
      <c r="K26" s="67">
        <v>104180.2442</v>
      </c>
      <c r="L26" s="68">
        <v>24.013053937577201</v>
      </c>
      <c r="M26" s="68">
        <v>1.7996791257281399</v>
      </c>
      <c r="N26" s="67">
        <v>12745521.1832</v>
      </c>
      <c r="O26" s="67">
        <v>35415467.622900002</v>
      </c>
      <c r="P26" s="67">
        <v>73808</v>
      </c>
      <c r="Q26" s="67">
        <v>66936</v>
      </c>
      <c r="R26" s="68">
        <v>10.2665232460858</v>
      </c>
      <c r="S26" s="67">
        <v>21.888281025092098</v>
      </c>
      <c r="T26" s="67">
        <v>20.899183118202501</v>
      </c>
      <c r="U26" s="69">
        <v>4.5188468923429603</v>
      </c>
    </row>
    <row r="27" spans="1:21" ht="12" thickBot="1" x14ac:dyDescent="0.2">
      <c r="A27" s="52"/>
      <c r="B27" s="41" t="s">
        <v>25</v>
      </c>
      <c r="C27" s="42"/>
      <c r="D27" s="67">
        <v>376556.18520000001</v>
      </c>
      <c r="E27" s="67">
        <v>494398</v>
      </c>
      <c r="F27" s="68">
        <v>76.164585050910404</v>
      </c>
      <c r="G27" s="67">
        <v>292895.84970000002</v>
      </c>
      <c r="H27" s="68">
        <v>28.5631686436286</v>
      </c>
      <c r="I27" s="67">
        <v>95985.170199999993</v>
      </c>
      <c r="J27" s="68">
        <v>25.4902651908425</v>
      </c>
      <c r="K27" s="67">
        <v>67783.806800000006</v>
      </c>
      <c r="L27" s="68">
        <v>23.1426313720143</v>
      </c>
      <c r="M27" s="68">
        <v>0.416048680818558</v>
      </c>
      <c r="N27" s="67">
        <v>3606442.0532</v>
      </c>
      <c r="O27" s="67">
        <v>12656770.513900001</v>
      </c>
      <c r="P27" s="67">
        <v>38245</v>
      </c>
      <c r="Q27" s="67">
        <v>36658</v>
      </c>
      <c r="R27" s="68">
        <v>4.3292050848382297</v>
      </c>
      <c r="S27" s="67">
        <v>9.8458931938815493</v>
      </c>
      <c r="T27" s="67">
        <v>9.26787904140979</v>
      </c>
      <c r="U27" s="69">
        <v>5.8706116457870499</v>
      </c>
    </row>
    <row r="28" spans="1:21" ht="12" thickBot="1" x14ac:dyDescent="0.2">
      <c r="A28" s="52"/>
      <c r="B28" s="41" t="s">
        <v>26</v>
      </c>
      <c r="C28" s="42"/>
      <c r="D28" s="67">
        <v>1166514.6884000001</v>
      </c>
      <c r="E28" s="67">
        <v>1472545</v>
      </c>
      <c r="F28" s="68">
        <v>79.217591883439894</v>
      </c>
      <c r="G28" s="67">
        <v>758273.60369999998</v>
      </c>
      <c r="H28" s="68">
        <v>53.838229724466999</v>
      </c>
      <c r="I28" s="67">
        <v>58036.959999999999</v>
      </c>
      <c r="J28" s="68">
        <v>4.9752446820540204</v>
      </c>
      <c r="K28" s="67">
        <v>72941.818700000003</v>
      </c>
      <c r="L28" s="68">
        <v>9.6194590374872604</v>
      </c>
      <c r="M28" s="68">
        <v>-0.20433900560255699</v>
      </c>
      <c r="N28" s="67">
        <v>12444633.051100001</v>
      </c>
      <c r="O28" s="67">
        <v>55320992.646700002</v>
      </c>
      <c r="P28" s="67">
        <v>41141</v>
      </c>
      <c r="Q28" s="67">
        <v>38383</v>
      </c>
      <c r="R28" s="68">
        <v>7.1854727353255301</v>
      </c>
      <c r="S28" s="67">
        <v>28.354067436377299</v>
      </c>
      <c r="T28" s="67">
        <v>27.3473353099028</v>
      </c>
      <c r="U28" s="69">
        <v>3.55057392994315</v>
      </c>
    </row>
    <row r="29" spans="1:21" ht="12" thickBot="1" x14ac:dyDescent="0.2">
      <c r="A29" s="52"/>
      <c r="B29" s="41" t="s">
        <v>27</v>
      </c>
      <c r="C29" s="42"/>
      <c r="D29" s="67">
        <v>774021.5588</v>
      </c>
      <c r="E29" s="67">
        <v>944059</v>
      </c>
      <c r="F29" s="68">
        <v>81.988684902108901</v>
      </c>
      <c r="G29" s="67">
        <v>900979.2071</v>
      </c>
      <c r="H29" s="68">
        <v>-14.0910741668103</v>
      </c>
      <c r="I29" s="67">
        <v>128451.9604</v>
      </c>
      <c r="J29" s="68">
        <v>16.595398272774801</v>
      </c>
      <c r="K29" s="67">
        <v>178256.39199999999</v>
      </c>
      <c r="L29" s="68">
        <v>19.784739824768799</v>
      </c>
      <c r="M29" s="68">
        <v>-0.27939773177951499</v>
      </c>
      <c r="N29" s="67">
        <v>7584632.3359000003</v>
      </c>
      <c r="O29" s="67">
        <v>29432714.156599998</v>
      </c>
      <c r="P29" s="67">
        <v>104998</v>
      </c>
      <c r="Q29" s="67">
        <v>100705</v>
      </c>
      <c r="R29" s="68">
        <v>4.2629462290849398</v>
      </c>
      <c r="S29" s="67">
        <v>7.3717743080820597</v>
      </c>
      <c r="T29" s="67">
        <v>7.2830290879300899</v>
      </c>
      <c r="U29" s="69">
        <v>1.2038515619593799</v>
      </c>
    </row>
    <row r="30" spans="1:21" ht="12" thickBot="1" x14ac:dyDescent="0.2">
      <c r="A30" s="52"/>
      <c r="B30" s="41" t="s">
        <v>28</v>
      </c>
      <c r="C30" s="42"/>
      <c r="D30" s="67">
        <v>1616183.4687000001</v>
      </c>
      <c r="E30" s="67">
        <v>2038181</v>
      </c>
      <c r="F30" s="68">
        <v>79.295384889762005</v>
      </c>
      <c r="G30" s="67">
        <v>843090.34230000002</v>
      </c>
      <c r="H30" s="68">
        <v>91.697542672705296</v>
      </c>
      <c r="I30" s="67">
        <v>211117.18789999999</v>
      </c>
      <c r="J30" s="68">
        <v>13.062699377182399</v>
      </c>
      <c r="K30" s="67">
        <v>126365.49280000001</v>
      </c>
      <c r="L30" s="68">
        <v>14.9883691533303</v>
      </c>
      <c r="M30" s="68">
        <v>0.67068701448533397</v>
      </c>
      <c r="N30" s="67">
        <v>12893093.1491</v>
      </c>
      <c r="O30" s="67">
        <v>44358282.803199999</v>
      </c>
      <c r="P30" s="67">
        <v>77294</v>
      </c>
      <c r="Q30" s="67">
        <v>71020</v>
      </c>
      <c r="R30" s="68">
        <v>8.8341312306392492</v>
      </c>
      <c r="S30" s="67">
        <v>20.9095591986441</v>
      </c>
      <c r="T30" s="67">
        <v>19.675832159954901</v>
      </c>
      <c r="U30" s="69">
        <v>5.9003015174475602</v>
      </c>
    </row>
    <row r="31" spans="1:21" ht="12" thickBot="1" x14ac:dyDescent="0.2">
      <c r="A31" s="52"/>
      <c r="B31" s="41" t="s">
        <v>29</v>
      </c>
      <c r="C31" s="42"/>
      <c r="D31" s="67">
        <v>1584461.4312</v>
      </c>
      <c r="E31" s="67">
        <v>1442037</v>
      </c>
      <c r="F31" s="68">
        <v>109.876614206154</v>
      </c>
      <c r="G31" s="67">
        <v>479987.28279999999</v>
      </c>
      <c r="H31" s="68">
        <v>230.10487735363799</v>
      </c>
      <c r="I31" s="67">
        <v>17492.9058</v>
      </c>
      <c r="J31" s="68">
        <v>1.10402850176995</v>
      </c>
      <c r="K31" s="67">
        <v>45731.508099999999</v>
      </c>
      <c r="L31" s="68">
        <v>9.5276499479790004</v>
      </c>
      <c r="M31" s="68">
        <v>-0.61748679353086999</v>
      </c>
      <c r="N31" s="67">
        <v>14382627.1369</v>
      </c>
      <c r="O31" s="67">
        <v>73899956.628199995</v>
      </c>
      <c r="P31" s="67">
        <v>30516</v>
      </c>
      <c r="Q31" s="67">
        <v>27156</v>
      </c>
      <c r="R31" s="68">
        <v>12.372956252761799</v>
      </c>
      <c r="S31" s="67">
        <v>51.922317184427797</v>
      </c>
      <c r="T31" s="67">
        <v>45.194901826483999</v>
      </c>
      <c r="U31" s="69">
        <v>12.9566932347185</v>
      </c>
    </row>
    <row r="32" spans="1:21" ht="12" thickBot="1" x14ac:dyDescent="0.2">
      <c r="A32" s="52"/>
      <c r="B32" s="41" t="s">
        <v>30</v>
      </c>
      <c r="C32" s="42"/>
      <c r="D32" s="67">
        <v>155652.16320000001</v>
      </c>
      <c r="E32" s="67">
        <v>257760</v>
      </c>
      <c r="F32" s="68">
        <v>60.386469273743003</v>
      </c>
      <c r="G32" s="67">
        <v>198781.74739999999</v>
      </c>
      <c r="H32" s="68">
        <v>-21.696953952825599</v>
      </c>
      <c r="I32" s="67">
        <v>40915.984499999999</v>
      </c>
      <c r="J32" s="68">
        <v>26.2868074935948</v>
      </c>
      <c r="K32" s="67">
        <v>51927.355000000003</v>
      </c>
      <c r="L32" s="68">
        <v>26.122798334954201</v>
      </c>
      <c r="M32" s="68">
        <v>-0.21205336763253199</v>
      </c>
      <c r="N32" s="67">
        <v>1463957.3746</v>
      </c>
      <c r="O32" s="67">
        <v>5413464.8940000003</v>
      </c>
      <c r="P32" s="67">
        <v>27613</v>
      </c>
      <c r="Q32" s="67">
        <v>26650</v>
      </c>
      <c r="R32" s="68">
        <v>3.6135084427767299</v>
      </c>
      <c r="S32" s="67">
        <v>5.6369160612754898</v>
      </c>
      <c r="T32" s="67">
        <v>5.4433883001876202</v>
      </c>
      <c r="U32" s="69">
        <v>3.4332205586200901</v>
      </c>
    </row>
    <row r="33" spans="1:21" ht="12" thickBot="1" x14ac:dyDescent="0.2">
      <c r="A33" s="52"/>
      <c r="B33" s="41" t="s">
        <v>31</v>
      </c>
      <c r="C33" s="42"/>
      <c r="D33" s="70"/>
      <c r="E33" s="70"/>
      <c r="F33" s="70"/>
      <c r="G33" s="67">
        <v>100.38509999999999</v>
      </c>
      <c r="H33" s="70"/>
      <c r="I33" s="70"/>
      <c r="J33" s="70"/>
      <c r="K33" s="67">
        <v>19.8565</v>
      </c>
      <c r="L33" s="68">
        <v>19.780325964709899</v>
      </c>
      <c r="M33" s="70"/>
      <c r="N33" s="67">
        <v>10.442500000000001</v>
      </c>
      <c r="O33" s="67">
        <v>34.889099999999999</v>
      </c>
      <c r="P33" s="70"/>
      <c r="Q33" s="70"/>
      <c r="R33" s="70"/>
      <c r="S33" s="70"/>
      <c r="T33" s="70"/>
      <c r="U33" s="71"/>
    </row>
    <row r="34" spans="1:21" ht="12" thickBot="1" x14ac:dyDescent="0.2">
      <c r="A34" s="52"/>
      <c r="B34" s="41" t="s">
        <v>32</v>
      </c>
      <c r="C34" s="42"/>
      <c r="D34" s="67">
        <v>441484.06150000001</v>
      </c>
      <c r="E34" s="67">
        <v>491209</v>
      </c>
      <c r="F34" s="68">
        <v>89.877030245781299</v>
      </c>
      <c r="G34" s="67">
        <v>128362.0264</v>
      </c>
      <c r="H34" s="68">
        <v>243.93665625397099</v>
      </c>
      <c r="I34" s="67">
        <v>49552.9375</v>
      </c>
      <c r="J34" s="68">
        <v>11.2241736047361</v>
      </c>
      <c r="K34" s="67">
        <v>14161.5851</v>
      </c>
      <c r="L34" s="68">
        <v>11.0325346967255</v>
      </c>
      <c r="M34" s="68">
        <v>2.4991095382394701</v>
      </c>
      <c r="N34" s="67">
        <v>3456694.8149000001</v>
      </c>
      <c r="O34" s="67">
        <v>11992416.3466</v>
      </c>
      <c r="P34" s="67">
        <v>16727</v>
      </c>
      <c r="Q34" s="67">
        <v>14184</v>
      </c>
      <c r="R34" s="68">
        <v>17.928652002256101</v>
      </c>
      <c r="S34" s="67">
        <v>26.3934992228134</v>
      </c>
      <c r="T34" s="67">
        <v>24.733676762549401</v>
      </c>
      <c r="U34" s="69">
        <v>6.28875484168233</v>
      </c>
    </row>
    <row r="35" spans="1:21" ht="12" thickBot="1" x14ac:dyDescent="0.2">
      <c r="A35" s="52"/>
      <c r="B35" s="41" t="s">
        <v>36</v>
      </c>
      <c r="C35" s="42"/>
      <c r="D35" s="70"/>
      <c r="E35" s="67">
        <v>327780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ht="12" thickBot="1" x14ac:dyDescent="0.2">
      <c r="A36" s="52"/>
      <c r="B36" s="41" t="s">
        <v>37</v>
      </c>
      <c r="C36" s="42"/>
      <c r="D36" s="70"/>
      <c r="E36" s="67">
        <v>263791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thickBot="1" x14ac:dyDescent="0.2">
      <c r="A37" s="52"/>
      <c r="B37" s="41" t="s">
        <v>38</v>
      </c>
      <c r="C37" s="42"/>
      <c r="D37" s="70"/>
      <c r="E37" s="67">
        <v>168570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customHeight="1" thickBot="1" x14ac:dyDescent="0.2">
      <c r="A38" s="52"/>
      <c r="B38" s="41" t="s">
        <v>33</v>
      </c>
      <c r="C38" s="42"/>
      <c r="D38" s="67">
        <v>309223.50339999999</v>
      </c>
      <c r="E38" s="67">
        <v>138683</v>
      </c>
      <c r="F38" s="68">
        <v>222.97145533338599</v>
      </c>
      <c r="G38" s="67">
        <v>356549.57939999999</v>
      </c>
      <c r="H38" s="68">
        <v>-13.2733506738783</v>
      </c>
      <c r="I38" s="67">
        <v>18152.929100000001</v>
      </c>
      <c r="J38" s="68">
        <v>5.8704881422024497</v>
      </c>
      <c r="K38" s="67">
        <v>20349.546999999999</v>
      </c>
      <c r="L38" s="68">
        <v>5.7073540892248804</v>
      </c>
      <c r="M38" s="68">
        <v>-0.10794431443609</v>
      </c>
      <c r="N38" s="67">
        <v>3042843.6938</v>
      </c>
      <c r="O38" s="67">
        <v>10315207.811799999</v>
      </c>
      <c r="P38" s="67">
        <v>401</v>
      </c>
      <c r="Q38" s="67">
        <v>390</v>
      </c>
      <c r="R38" s="68">
        <v>2.82051282051281</v>
      </c>
      <c r="S38" s="67">
        <v>771.13093117206995</v>
      </c>
      <c r="T38" s="67">
        <v>693.08153000000004</v>
      </c>
      <c r="U38" s="69">
        <v>10.121420113889</v>
      </c>
    </row>
    <row r="39" spans="1:21" ht="12" thickBot="1" x14ac:dyDescent="0.2">
      <c r="A39" s="52"/>
      <c r="B39" s="41" t="s">
        <v>34</v>
      </c>
      <c r="C39" s="42"/>
      <c r="D39" s="67">
        <v>1005008.1669</v>
      </c>
      <c r="E39" s="67">
        <v>438692</v>
      </c>
      <c r="F39" s="68">
        <v>229.09197498472699</v>
      </c>
      <c r="G39" s="67">
        <v>677567.34950000001</v>
      </c>
      <c r="H39" s="68">
        <v>48.325943928914199</v>
      </c>
      <c r="I39" s="67">
        <v>61803.417000000001</v>
      </c>
      <c r="J39" s="68">
        <v>6.1495437584985897</v>
      </c>
      <c r="K39" s="67">
        <v>48069.543299999998</v>
      </c>
      <c r="L39" s="68">
        <v>7.0944302932353702</v>
      </c>
      <c r="M39" s="68">
        <v>0.28570842902100102</v>
      </c>
      <c r="N39" s="67">
        <v>8989984.1502</v>
      </c>
      <c r="O39" s="67">
        <v>27798934.453899998</v>
      </c>
      <c r="P39" s="67">
        <v>4667</v>
      </c>
      <c r="Q39" s="67">
        <v>3915</v>
      </c>
      <c r="R39" s="68">
        <v>19.208173690932298</v>
      </c>
      <c r="S39" s="67">
        <v>215.343511227769</v>
      </c>
      <c r="T39" s="67">
        <v>223.55598390804599</v>
      </c>
      <c r="U39" s="69">
        <v>-3.8136615463607599</v>
      </c>
    </row>
    <row r="40" spans="1:21" ht="12" thickBot="1" x14ac:dyDescent="0.2">
      <c r="A40" s="52"/>
      <c r="B40" s="41" t="s">
        <v>39</v>
      </c>
      <c r="C40" s="42"/>
      <c r="D40" s="70"/>
      <c r="E40" s="67">
        <v>130533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</row>
    <row r="41" spans="1:21" ht="12" thickBot="1" x14ac:dyDescent="0.2">
      <c r="A41" s="52"/>
      <c r="B41" s="41" t="s">
        <v>40</v>
      </c>
      <c r="C41" s="42"/>
      <c r="D41" s="70"/>
      <c r="E41" s="67">
        <v>14880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53"/>
      <c r="B42" s="41" t="s">
        <v>35</v>
      </c>
      <c r="C42" s="42"/>
      <c r="D42" s="72">
        <v>63833.53</v>
      </c>
      <c r="E42" s="72">
        <v>27002</v>
      </c>
      <c r="F42" s="73">
        <v>236.40297015035901</v>
      </c>
      <c r="G42" s="72">
        <v>34706.825199999999</v>
      </c>
      <c r="H42" s="73">
        <v>83.922123767171897</v>
      </c>
      <c r="I42" s="72">
        <v>8461.1982000000007</v>
      </c>
      <c r="J42" s="73">
        <v>13.2550999451229</v>
      </c>
      <c r="K42" s="72">
        <v>4169.1435000000001</v>
      </c>
      <c r="L42" s="73">
        <v>12.012460016077799</v>
      </c>
      <c r="M42" s="73">
        <v>1.02948116321734</v>
      </c>
      <c r="N42" s="72">
        <v>385558.68089999998</v>
      </c>
      <c r="O42" s="72">
        <v>973901.65670000005</v>
      </c>
      <c r="P42" s="72">
        <v>35</v>
      </c>
      <c r="Q42" s="72">
        <v>29</v>
      </c>
      <c r="R42" s="73">
        <v>20.689655172413801</v>
      </c>
      <c r="S42" s="72">
        <v>1823.81514285714</v>
      </c>
      <c r="T42" s="72">
        <v>769.085755172414</v>
      </c>
      <c r="U42" s="74">
        <v>57.830937077998797</v>
      </c>
    </row>
  </sheetData>
  <mergeCells count="40"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3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147966</v>
      </c>
      <c r="D2" s="32">
        <v>1475299.10149915</v>
      </c>
      <c r="E2" s="32">
        <v>1154143.5758829101</v>
      </c>
      <c r="F2" s="32">
        <v>321155.525616239</v>
      </c>
      <c r="G2" s="32">
        <v>1154143.5758829101</v>
      </c>
      <c r="H2" s="32">
        <v>0.21768841673521799</v>
      </c>
    </row>
    <row r="3" spans="1:8" ht="14.25" x14ac:dyDescent="0.2">
      <c r="A3" s="32">
        <v>2</v>
      </c>
      <c r="B3" s="33">
        <v>13</v>
      </c>
      <c r="C3" s="32">
        <v>18774</v>
      </c>
      <c r="D3" s="32">
        <v>175350.99045121399</v>
      </c>
      <c r="E3" s="32">
        <v>138393.33031207201</v>
      </c>
      <c r="F3" s="32">
        <v>36957.660139142303</v>
      </c>
      <c r="G3" s="32">
        <v>138393.33031207201</v>
      </c>
      <c r="H3" s="32">
        <v>0.21076390868419201</v>
      </c>
    </row>
    <row r="4" spans="1:8" ht="14.25" x14ac:dyDescent="0.2">
      <c r="A4" s="32">
        <v>3</v>
      </c>
      <c r="B4" s="33">
        <v>14</v>
      </c>
      <c r="C4" s="32">
        <v>158736</v>
      </c>
      <c r="D4" s="32">
        <v>375664.399786325</v>
      </c>
      <c r="E4" s="32">
        <v>303175.62632649601</v>
      </c>
      <c r="F4" s="32">
        <v>72488.773459829099</v>
      </c>
      <c r="G4" s="32">
        <v>303175.62632649601</v>
      </c>
      <c r="H4" s="32">
        <v>0.192961519646419</v>
      </c>
    </row>
    <row r="5" spans="1:8" ht="14.25" x14ac:dyDescent="0.2">
      <c r="A5" s="32">
        <v>4</v>
      </c>
      <c r="B5" s="33">
        <v>15</v>
      </c>
      <c r="C5" s="32">
        <v>5892</v>
      </c>
      <c r="D5" s="32">
        <v>102052.77684273499</v>
      </c>
      <c r="E5" s="32">
        <v>78523.078139316203</v>
      </c>
      <c r="F5" s="32">
        <v>23529.698703418799</v>
      </c>
      <c r="G5" s="32">
        <v>78523.078139316203</v>
      </c>
      <c r="H5" s="32">
        <v>0.23056402217921501</v>
      </c>
    </row>
    <row r="6" spans="1:8" ht="14.25" x14ac:dyDescent="0.2">
      <c r="A6" s="32">
        <v>5</v>
      </c>
      <c r="B6" s="33">
        <v>16</v>
      </c>
      <c r="C6" s="32">
        <v>4712</v>
      </c>
      <c r="D6" s="32">
        <v>381015.046429915</v>
      </c>
      <c r="E6" s="32">
        <v>327564.07614358998</v>
      </c>
      <c r="F6" s="32">
        <v>53450.970286324802</v>
      </c>
      <c r="G6" s="32">
        <v>327564.07614358998</v>
      </c>
      <c r="H6" s="32">
        <v>0.140285720438489</v>
      </c>
    </row>
    <row r="7" spans="1:8" ht="14.25" x14ac:dyDescent="0.2">
      <c r="A7" s="32">
        <v>6</v>
      </c>
      <c r="B7" s="33">
        <v>17</v>
      </c>
      <c r="C7" s="32">
        <v>31741</v>
      </c>
      <c r="D7" s="32">
        <v>488404.56424188003</v>
      </c>
      <c r="E7" s="32">
        <v>410804.46817863203</v>
      </c>
      <c r="F7" s="32">
        <v>77600.096063247896</v>
      </c>
      <c r="G7" s="32">
        <v>410804.46817863203</v>
      </c>
      <c r="H7" s="32">
        <v>0.15888487074993199</v>
      </c>
    </row>
    <row r="8" spans="1:8" ht="14.25" x14ac:dyDescent="0.2">
      <c r="A8" s="32">
        <v>7</v>
      </c>
      <c r="B8" s="33">
        <v>18</v>
      </c>
      <c r="C8" s="32">
        <v>153505</v>
      </c>
      <c r="D8" s="32">
        <v>289757.785609402</v>
      </c>
      <c r="E8" s="32">
        <v>240408.03158717899</v>
      </c>
      <c r="F8" s="32">
        <v>49349.754022222201</v>
      </c>
      <c r="G8" s="32">
        <v>240408.03158717899</v>
      </c>
      <c r="H8" s="32">
        <v>0.17031381544565799</v>
      </c>
    </row>
    <row r="9" spans="1:8" ht="14.25" x14ac:dyDescent="0.2">
      <c r="A9" s="32">
        <v>8</v>
      </c>
      <c r="B9" s="33">
        <v>19</v>
      </c>
      <c r="C9" s="32">
        <v>33540</v>
      </c>
      <c r="D9" s="32">
        <v>228851.29977606799</v>
      </c>
      <c r="E9" s="32">
        <v>221145.544960684</v>
      </c>
      <c r="F9" s="32">
        <v>7705.7548153846201</v>
      </c>
      <c r="G9" s="32">
        <v>221145.544960684</v>
      </c>
      <c r="H9" s="32">
        <v>3.36714487657475E-2</v>
      </c>
    </row>
    <row r="10" spans="1:8" ht="14.25" x14ac:dyDescent="0.2">
      <c r="A10" s="32">
        <v>9</v>
      </c>
      <c r="B10" s="33">
        <v>21</v>
      </c>
      <c r="C10" s="32">
        <v>230512</v>
      </c>
      <c r="D10" s="32">
        <v>1338021.27065726</v>
      </c>
      <c r="E10" s="32">
        <v>1261712.4957649601</v>
      </c>
      <c r="F10" s="32">
        <v>76308.774892307702</v>
      </c>
      <c r="G10" s="32">
        <v>1261712.4957649601</v>
      </c>
      <c r="H10" s="35">
        <v>5.7031062633872198E-2</v>
      </c>
    </row>
    <row r="11" spans="1:8" ht="14.25" x14ac:dyDescent="0.2">
      <c r="A11" s="32">
        <v>10</v>
      </c>
      <c r="B11" s="33">
        <v>22</v>
      </c>
      <c r="C11" s="32">
        <v>124973</v>
      </c>
      <c r="D11" s="32">
        <v>2955023.9529393199</v>
      </c>
      <c r="E11" s="32">
        <v>2803053.6240521399</v>
      </c>
      <c r="F11" s="32">
        <v>151970.328887179</v>
      </c>
      <c r="G11" s="32">
        <v>2803053.6240521399</v>
      </c>
      <c r="H11" s="32">
        <v>5.1427782416456201E-2</v>
      </c>
    </row>
    <row r="12" spans="1:8" ht="14.25" x14ac:dyDescent="0.2">
      <c r="A12" s="32">
        <v>11</v>
      </c>
      <c r="B12" s="33">
        <v>23</v>
      </c>
      <c r="C12" s="32">
        <v>356047.625</v>
      </c>
      <c r="D12" s="32">
        <v>6187833.8215025598</v>
      </c>
      <c r="E12" s="32">
        <v>5422600.1972102597</v>
      </c>
      <c r="F12" s="32">
        <v>765233.624292308</v>
      </c>
      <c r="G12" s="32">
        <v>5422600.1972102597</v>
      </c>
      <c r="H12" s="32">
        <v>0.123667449121394</v>
      </c>
    </row>
    <row r="13" spans="1:8" ht="14.25" x14ac:dyDescent="0.2">
      <c r="A13" s="32">
        <v>12</v>
      </c>
      <c r="B13" s="33">
        <v>24</v>
      </c>
      <c r="C13" s="32">
        <v>45245.722000000002</v>
      </c>
      <c r="D13" s="32">
        <v>958228.29236410302</v>
      </c>
      <c r="E13" s="32">
        <v>866887.31076752103</v>
      </c>
      <c r="F13" s="32">
        <v>91340.981596581201</v>
      </c>
      <c r="G13" s="32">
        <v>866887.31076752103</v>
      </c>
      <c r="H13" s="32">
        <v>9.5322776758373903E-2</v>
      </c>
    </row>
    <row r="14" spans="1:8" ht="14.25" x14ac:dyDescent="0.2">
      <c r="A14" s="32">
        <v>13</v>
      </c>
      <c r="B14" s="33">
        <v>25</v>
      </c>
      <c r="C14" s="32">
        <v>158057</v>
      </c>
      <c r="D14" s="32">
        <v>2145083.79007009</v>
      </c>
      <c r="E14" s="32">
        <v>2004153.8288572601</v>
      </c>
      <c r="F14" s="32">
        <v>140929.96121282101</v>
      </c>
      <c r="G14" s="32">
        <v>2004153.8288572601</v>
      </c>
      <c r="H14" s="32">
        <v>6.5699047219137302E-2</v>
      </c>
    </row>
    <row r="15" spans="1:8" ht="14.25" x14ac:dyDescent="0.2">
      <c r="A15" s="32">
        <v>14</v>
      </c>
      <c r="B15" s="33">
        <v>26</v>
      </c>
      <c r="C15" s="32">
        <v>86805</v>
      </c>
      <c r="D15" s="32">
        <v>679311.26354330196</v>
      </c>
      <c r="E15" s="32">
        <v>577609.46765747701</v>
      </c>
      <c r="F15" s="32">
        <v>101701.795885826</v>
      </c>
      <c r="G15" s="32">
        <v>577609.46765747701</v>
      </c>
      <c r="H15" s="32">
        <v>0.14971310111265801</v>
      </c>
    </row>
    <row r="16" spans="1:8" ht="14.25" x14ac:dyDescent="0.2">
      <c r="A16" s="32">
        <v>15</v>
      </c>
      <c r="B16" s="33">
        <v>27</v>
      </c>
      <c r="C16" s="32">
        <v>223404.109</v>
      </c>
      <c r="D16" s="32">
        <v>2038068.7093</v>
      </c>
      <c r="E16" s="32">
        <v>1768177.2918</v>
      </c>
      <c r="F16" s="32">
        <v>269891.41749999998</v>
      </c>
      <c r="G16" s="32">
        <v>1768177.2918</v>
      </c>
      <c r="H16" s="32">
        <v>0.132425082760187</v>
      </c>
    </row>
    <row r="17" spans="1:8" ht="14.25" x14ac:dyDescent="0.2">
      <c r="A17" s="32">
        <v>16</v>
      </c>
      <c r="B17" s="33">
        <v>29</v>
      </c>
      <c r="C17" s="32">
        <v>271442</v>
      </c>
      <c r="D17" s="32">
        <v>3696251.7554675201</v>
      </c>
      <c r="E17" s="32">
        <v>3369966.38135897</v>
      </c>
      <c r="F17" s="32">
        <v>326285.374108547</v>
      </c>
      <c r="G17" s="32">
        <v>3369966.38135897</v>
      </c>
      <c r="H17" s="32">
        <v>8.8274661926342896E-2</v>
      </c>
    </row>
    <row r="18" spans="1:8" ht="14.25" x14ac:dyDescent="0.2">
      <c r="A18" s="32">
        <v>17</v>
      </c>
      <c r="B18" s="33">
        <v>31</v>
      </c>
      <c r="C18" s="32">
        <v>42115.300999999999</v>
      </c>
      <c r="D18" s="32">
        <v>563068.05145638005</v>
      </c>
      <c r="E18" s="32">
        <v>486639.34037036001</v>
      </c>
      <c r="F18" s="32">
        <v>76428.711086020194</v>
      </c>
      <c r="G18" s="32">
        <v>486639.34037036001</v>
      </c>
      <c r="H18" s="32">
        <v>0.13573618834941301</v>
      </c>
    </row>
    <row r="19" spans="1:8" ht="14.25" x14ac:dyDescent="0.2">
      <c r="A19" s="32">
        <v>18</v>
      </c>
      <c r="B19" s="33">
        <v>32</v>
      </c>
      <c r="C19" s="32">
        <v>24182.181</v>
      </c>
      <c r="D19" s="32">
        <v>600146.71218449401</v>
      </c>
      <c r="E19" s="32">
        <v>544516.55692075798</v>
      </c>
      <c r="F19" s="32">
        <v>55630.155263735898</v>
      </c>
      <c r="G19" s="32">
        <v>544516.55692075798</v>
      </c>
      <c r="H19" s="32">
        <v>9.26942598106483E-2</v>
      </c>
    </row>
    <row r="20" spans="1:8" ht="14.25" x14ac:dyDescent="0.2">
      <c r="A20" s="32">
        <v>19</v>
      </c>
      <c r="B20" s="33">
        <v>33</v>
      </c>
      <c r="C20" s="32">
        <v>85041.551000000007</v>
      </c>
      <c r="D20" s="32">
        <v>1615530.2456237299</v>
      </c>
      <c r="E20" s="32">
        <v>1323858.9822054</v>
      </c>
      <c r="F20" s="32">
        <v>291671.26341833198</v>
      </c>
      <c r="G20" s="32">
        <v>1323858.9822054</v>
      </c>
      <c r="H20" s="32">
        <v>0.18054212492055399</v>
      </c>
    </row>
    <row r="21" spans="1:8" ht="14.25" x14ac:dyDescent="0.2">
      <c r="A21" s="32">
        <v>20</v>
      </c>
      <c r="B21" s="33">
        <v>34</v>
      </c>
      <c r="C21" s="32">
        <v>45675.834999999999</v>
      </c>
      <c r="D21" s="32">
        <v>376556.12254218297</v>
      </c>
      <c r="E21" s="32">
        <v>280571.02140340599</v>
      </c>
      <c r="F21" s="32">
        <v>95985.1011387771</v>
      </c>
      <c r="G21" s="32">
        <v>280571.02140340599</v>
      </c>
      <c r="H21" s="32">
        <v>0.25490251092126298</v>
      </c>
    </row>
    <row r="22" spans="1:8" ht="14.25" x14ac:dyDescent="0.2">
      <c r="A22" s="32">
        <v>21</v>
      </c>
      <c r="B22" s="33">
        <v>35</v>
      </c>
      <c r="C22" s="32">
        <v>49360.088000000003</v>
      </c>
      <c r="D22" s="32">
        <v>1166514.6855885</v>
      </c>
      <c r="E22" s="32">
        <v>1108477.7351212399</v>
      </c>
      <c r="F22" s="32">
        <v>58036.950467256604</v>
      </c>
      <c r="G22" s="32">
        <v>1108477.7351212399</v>
      </c>
      <c r="H22" s="32">
        <v>4.9752438768464802E-2</v>
      </c>
    </row>
    <row r="23" spans="1:8" ht="14.25" x14ac:dyDescent="0.2">
      <c r="A23" s="32">
        <v>22</v>
      </c>
      <c r="B23" s="33">
        <v>36</v>
      </c>
      <c r="C23" s="32">
        <v>156379.304</v>
      </c>
      <c r="D23" s="32">
        <v>774021.57612300897</v>
      </c>
      <c r="E23" s="32">
        <v>645569.54754318797</v>
      </c>
      <c r="F23" s="32">
        <v>128452.028579821</v>
      </c>
      <c r="G23" s="32">
        <v>645569.54754318797</v>
      </c>
      <c r="H23" s="32">
        <v>0.16595406709877999</v>
      </c>
    </row>
    <row r="24" spans="1:8" ht="14.25" x14ac:dyDescent="0.2">
      <c r="A24" s="32">
        <v>23</v>
      </c>
      <c r="B24" s="33">
        <v>37</v>
      </c>
      <c r="C24" s="32">
        <v>155120.33600000001</v>
      </c>
      <c r="D24" s="32">
        <v>1616183.47854397</v>
      </c>
      <c r="E24" s="32">
        <v>1405066.2785191101</v>
      </c>
      <c r="F24" s="32">
        <v>211117.20002486301</v>
      </c>
      <c r="G24" s="32">
        <v>1405066.2785191101</v>
      </c>
      <c r="H24" s="32">
        <v>0.13062700047834899</v>
      </c>
    </row>
    <row r="25" spans="1:8" ht="14.25" x14ac:dyDescent="0.2">
      <c r="A25" s="32">
        <v>24</v>
      </c>
      <c r="B25" s="33">
        <v>38</v>
      </c>
      <c r="C25" s="32">
        <v>266104.87099999998</v>
      </c>
      <c r="D25" s="32">
        <v>1584461.3635699099</v>
      </c>
      <c r="E25" s="32">
        <v>1566968.5274345099</v>
      </c>
      <c r="F25" s="32">
        <v>17492.8361353982</v>
      </c>
      <c r="G25" s="32">
        <v>1566968.5274345099</v>
      </c>
      <c r="H25" s="32">
        <v>1.1040241521563901E-2</v>
      </c>
    </row>
    <row r="26" spans="1:8" ht="14.25" x14ac:dyDescent="0.2">
      <c r="A26" s="32">
        <v>25</v>
      </c>
      <c r="B26" s="33">
        <v>39</v>
      </c>
      <c r="C26" s="32">
        <v>105470.655</v>
      </c>
      <c r="D26" s="32">
        <v>155652.060726934</v>
      </c>
      <c r="E26" s="32">
        <v>114736.187890491</v>
      </c>
      <c r="F26" s="32">
        <v>40915.872836443399</v>
      </c>
      <c r="G26" s="32">
        <v>114736.187890491</v>
      </c>
      <c r="H26" s="32">
        <v>0.26286753060226697</v>
      </c>
    </row>
    <row r="27" spans="1:8" ht="14.25" x14ac:dyDescent="0.2">
      <c r="A27" s="32">
        <v>26</v>
      </c>
      <c r="B27" s="33">
        <v>42</v>
      </c>
      <c r="C27" s="32">
        <v>18743.126</v>
      </c>
      <c r="D27" s="32">
        <v>441484.0613</v>
      </c>
      <c r="E27" s="32">
        <v>391931.10729999997</v>
      </c>
      <c r="F27" s="32">
        <v>49552.953999999998</v>
      </c>
      <c r="G27" s="32">
        <v>391931.10729999997</v>
      </c>
      <c r="H27" s="32">
        <v>0.112241773472151</v>
      </c>
    </row>
    <row r="28" spans="1:8" ht="14.25" x14ac:dyDescent="0.2">
      <c r="A28" s="32">
        <v>27</v>
      </c>
      <c r="B28" s="33">
        <v>75</v>
      </c>
      <c r="C28" s="32">
        <v>402</v>
      </c>
      <c r="D28" s="32">
        <v>309223.50428119698</v>
      </c>
      <c r="E28" s="32">
        <v>291070.57427350403</v>
      </c>
      <c r="F28" s="32">
        <v>18152.930007692299</v>
      </c>
      <c r="G28" s="32">
        <v>291070.57427350403</v>
      </c>
      <c r="H28" s="32">
        <v>5.8704884190125102E-2</v>
      </c>
    </row>
    <row r="29" spans="1:8" ht="14.25" x14ac:dyDescent="0.2">
      <c r="A29" s="32">
        <v>28</v>
      </c>
      <c r="B29" s="33">
        <v>76</v>
      </c>
      <c r="C29" s="32">
        <v>5281</v>
      </c>
      <c r="D29" s="32">
        <v>1005008.14933504</v>
      </c>
      <c r="E29" s="32">
        <v>943204.75299829105</v>
      </c>
      <c r="F29" s="32">
        <v>61803.396336752099</v>
      </c>
      <c r="G29" s="32">
        <v>943204.75299829105</v>
      </c>
      <c r="H29" s="32">
        <v>6.1495418099489003E-2</v>
      </c>
    </row>
    <row r="30" spans="1:8" ht="14.25" x14ac:dyDescent="0.2">
      <c r="A30" s="32">
        <v>29</v>
      </c>
      <c r="B30" s="33">
        <v>99</v>
      </c>
      <c r="C30" s="32">
        <v>36</v>
      </c>
      <c r="D30" s="32">
        <v>63833.529990167197</v>
      </c>
      <c r="E30" s="32">
        <v>55372.332198774697</v>
      </c>
      <c r="F30" s="32">
        <v>8461.1977913924802</v>
      </c>
      <c r="G30" s="32">
        <v>55372.332198774697</v>
      </c>
      <c r="H30" s="32">
        <v>0.132550993070504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2015-02-11T01:30:28Z</dcterms:modified>
</cp:coreProperties>
</file>