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8" i="2" l="1"/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4" i="2" l="1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<sst xmlns="http://schemas.openxmlformats.org/spreadsheetml/2006/main" count="112" uniqueCount="70">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</sst>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0" sqref="H10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36369363.713200003</v>
      </c>
      <c r="F3" s="25">
        <f>RA!I7</f>
        <v>4074102.7294999999</v>
      </c>
      <c r="G3" s="16">
        <f>E3-F3</f>
        <v>32295260.983700003</v>
      </c>
      <c r="H3" s="27">
        <f>RA!J7</f>
        <v>11.2020181645942</v>
      </c>
      <c r="I3" s="20">
        <f>SUM(I4:I38)</f>
        <v>36369374.281112507</v>
      </c>
      <c r="J3" s="21">
        <f>SUM(J4:J38)</f>
        <v>32295261.395697024</v>
      </c>
      <c r="K3" s="22">
        <f>E3-I3</f>
        <v>-10.567912504076958</v>
      </c>
      <c r="L3" s="22">
        <f>G3-J3</f>
        <v>-0.41199702024459839</v>
      </c>
    </row>
    <row r="4" spans="1:13" x14ac:dyDescent="0.15">
      <c r="A4" s="40">
        <f>RA!A8</f>
        <v>42046</v>
      </c>
      <c r="B4" s="12">
        <v>12</v>
      </c>
      <c r="C4" s="37" t="s">
        <v>6</v>
      </c>
      <c r="D4" s="37"/>
      <c r="E4" s="15">
        <f>VLOOKUP(C4,RA!B8:D37,3,0)</f>
        <v>1520928.3328</v>
      </c>
      <c r="F4" s="25">
        <f>VLOOKUP(C4,RA!B8:I40,8,0)</f>
        <v>352570.49930000002</v>
      </c>
      <c r="G4" s="16">
        <f t="shared" ref="G4:G38" si="0">E4-F4</f>
        <v>1168357.8334999999</v>
      </c>
      <c r="H4" s="27">
        <f>RA!J8</f>
        <v>23.181269734841798</v>
      </c>
      <c r="I4" s="20">
        <f>VLOOKUP(B4,RMS!B:D,3,FALSE)</f>
        <v>1520930.72390427</v>
      </c>
      <c r="J4" s="21">
        <f>VLOOKUP(B4,RMS!B:E,4,FALSE)</f>
        <v>1168357.85682564</v>
      </c>
      <c r="K4" s="22">
        <f t="shared" ref="K4:K38" si="1">E4-I4</f>
        <v>-2.3911042700055987</v>
      </c>
      <c r="L4" s="22">
        <f t="shared" ref="L4:L38" si="2">G4-J4</f>
        <v>-2.3325640009716153E-2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VLOOKUP(C5,RA!B8:D38,3,0)</f>
        <v>180070.65489999999</v>
      </c>
      <c r="F5" s="25">
        <f>VLOOKUP(C5,RA!B9:I41,8,0)</f>
        <v>32403.600399999999</v>
      </c>
      <c r="G5" s="16">
        <f t="shared" si="0"/>
        <v>147667.0545</v>
      </c>
      <c r="H5" s="27">
        <f>RA!J9</f>
        <v>17.994936719697598</v>
      </c>
      <c r="I5" s="20">
        <f>VLOOKUP(B5,RMS!B:D,3,FALSE)</f>
        <v>180070.825878806</v>
      </c>
      <c r="J5" s="21">
        <f>VLOOKUP(B5,RMS!B:E,4,FALSE)</f>
        <v>147667.07430534001</v>
      </c>
      <c r="K5" s="22">
        <f t="shared" si="1"/>
        <v>-0.17097880601068027</v>
      </c>
      <c r="L5" s="22">
        <f t="shared" si="2"/>
        <v>-1.9805340009042993E-2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VLOOKUP(C6,RA!B10:D39,3,0)</f>
        <v>428844.17739999999</v>
      </c>
      <c r="F6" s="25">
        <f>VLOOKUP(C6,RA!B10:I42,8,0)</f>
        <v>72056.639500000005</v>
      </c>
      <c r="G6" s="16">
        <f t="shared" si="0"/>
        <v>356787.5379</v>
      </c>
      <c r="H6" s="27">
        <f>RA!J10</f>
        <v>16.802522523884001</v>
      </c>
      <c r="I6" s="20">
        <f>VLOOKUP(B6,RMS!B:D,3,FALSE)</f>
        <v>428845.919453846</v>
      </c>
      <c r="J6" s="21">
        <f>VLOOKUP(B6,RMS!B:E,4,FALSE)</f>
        <v>356787.53781880299</v>
      </c>
      <c r="K6" s="22">
        <f>E6-I6</f>
        <v>-1.7420538460137323</v>
      </c>
      <c r="L6" s="22">
        <f t="shared" si="2"/>
        <v>8.1197009421885014E-5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VLOOKUP(C7,RA!B10:D40,3,0)</f>
        <v>98915.263999999996</v>
      </c>
      <c r="F7" s="25">
        <f>VLOOKUP(C7,RA!B11:I43,8,0)</f>
        <v>22714.926100000001</v>
      </c>
      <c r="G7" s="16">
        <f t="shared" si="0"/>
        <v>76200.337899999999</v>
      </c>
      <c r="H7" s="27">
        <f>RA!J11</f>
        <v>22.964025147827499</v>
      </c>
      <c r="I7" s="20">
        <f>VLOOKUP(B7,RMS!B:D,3,FALSE)</f>
        <v>98915.347181196601</v>
      </c>
      <c r="J7" s="21">
        <f>VLOOKUP(B7,RMS!B:E,4,FALSE)</f>
        <v>76200.338352991501</v>
      </c>
      <c r="K7" s="22">
        <f t="shared" si="1"/>
        <v>-8.3181196605437435E-2</v>
      </c>
      <c r="L7" s="22">
        <f t="shared" si="2"/>
        <v>-4.5299150224309415E-4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VLOOKUP(C8,RA!B12:D40,3,0)</f>
        <v>333919.18400000001</v>
      </c>
      <c r="F8" s="25">
        <f>VLOOKUP(C8,RA!B12:I44,8,0)</f>
        <v>38807.387300000002</v>
      </c>
      <c r="G8" s="16">
        <f t="shared" si="0"/>
        <v>295111.79670000001</v>
      </c>
      <c r="H8" s="27">
        <f>RA!J12</f>
        <v>11.6217902892336</v>
      </c>
      <c r="I8" s="20">
        <f>VLOOKUP(B8,RMS!B:D,3,FALSE)</f>
        <v>333919.167057265</v>
      </c>
      <c r="J8" s="21">
        <f>VLOOKUP(B8,RMS!B:E,4,FALSE)</f>
        <v>295111.79944700899</v>
      </c>
      <c r="K8" s="22">
        <f t="shared" si="1"/>
        <v>1.6942735004704446E-2</v>
      </c>
      <c r="L8" s="22">
        <f t="shared" si="2"/>
        <v>-2.7470089844428003E-3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VLOOKUP(C9,RA!B12:D41,3,0)</f>
        <v>496054.5624</v>
      </c>
      <c r="F9" s="25">
        <f>VLOOKUP(C9,RA!B13:I45,8,0)</f>
        <v>76885.714099999997</v>
      </c>
      <c r="G9" s="16">
        <f t="shared" si="0"/>
        <v>419168.84830000001</v>
      </c>
      <c r="H9" s="27">
        <f>RA!J13</f>
        <v>15.4994470221206</v>
      </c>
      <c r="I9" s="20">
        <f>VLOOKUP(B9,RMS!B:D,3,FALSE)</f>
        <v>496055.04451111099</v>
      </c>
      <c r="J9" s="21">
        <f>VLOOKUP(B9,RMS!B:E,4,FALSE)</f>
        <v>419168.84809487202</v>
      </c>
      <c r="K9" s="22">
        <f t="shared" si="1"/>
        <v>-0.482111110992264</v>
      </c>
      <c r="L9" s="22">
        <f t="shared" si="2"/>
        <v>2.0512798801064491E-4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VLOOKUP(C10,RA!B14:D42,3,0)</f>
        <v>298945.43969999999</v>
      </c>
      <c r="F10" s="25">
        <f>VLOOKUP(C10,RA!B14:I46,8,0)</f>
        <v>52590.360500000003</v>
      </c>
      <c r="G10" s="16">
        <f t="shared" si="0"/>
        <v>246355.07919999998</v>
      </c>
      <c r="H10" s="27">
        <f>RA!J14</f>
        <v>17.591959440082402</v>
      </c>
      <c r="I10" s="20">
        <f>VLOOKUP(B10,RMS!B:D,3,FALSE)</f>
        <v>298945.44330598298</v>
      </c>
      <c r="J10" s="21">
        <f>VLOOKUP(B10,RMS!B:E,4,FALSE)</f>
        <v>246355.08788205101</v>
      </c>
      <c r="K10" s="22">
        <f t="shared" si="1"/>
        <v>-3.6059829872101545E-3</v>
      </c>
      <c r="L10" s="22">
        <f t="shared" si="2"/>
        <v>-8.6820510332472622E-3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VLOOKUP(C11,RA!B14:D43,3,0)</f>
        <v>224929.05439999999</v>
      </c>
      <c r="F11" s="25">
        <f>VLOOKUP(C11,RA!B15:I47,8,0)</f>
        <v>3207.2294000000002</v>
      </c>
      <c r="G11" s="16">
        <f t="shared" si="0"/>
        <v>221721.82499999998</v>
      </c>
      <c r="H11" s="27">
        <f>RA!J15</f>
        <v>1.4258848900402401</v>
      </c>
      <c r="I11" s="20">
        <f>VLOOKUP(B11,RMS!B:D,3,FALSE)</f>
        <v>224929.24964700901</v>
      </c>
      <c r="J11" s="21">
        <f>VLOOKUP(B11,RMS!B:E,4,FALSE)</f>
        <v>221721.82557265001</v>
      </c>
      <c r="K11" s="22">
        <f t="shared" si="1"/>
        <v>-0.19524700901820324</v>
      </c>
      <c r="L11" s="22">
        <f t="shared" si="2"/>
        <v>-5.7265002396889031E-4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VLOOKUP(C12,RA!B16:D44,3,0)</f>
        <v>1736893.8156999999</v>
      </c>
      <c r="F12" s="25">
        <f>VLOOKUP(C12,RA!B16:I48,8,0)</f>
        <v>55538.285499999998</v>
      </c>
      <c r="G12" s="16">
        <f t="shared" si="0"/>
        <v>1681355.5301999999</v>
      </c>
      <c r="H12" s="27">
        <f>RA!J16</f>
        <v>3.19756366209509</v>
      </c>
      <c r="I12" s="20">
        <f>VLOOKUP(B12,RMS!B:D,3,FALSE)</f>
        <v>1736894.0249777799</v>
      </c>
      <c r="J12" s="21">
        <f>VLOOKUP(B12,RMS!B:E,4,FALSE)</f>
        <v>1681355.5300265001</v>
      </c>
      <c r="K12" s="22">
        <f t="shared" si="1"/>
        <v>-0.20927778002806008</v>
      </c>
      <c r="L12" s="22">
        <f t="shared" si="2"/>
        <v>1.7349980771541595E-4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VLOOKUP(C13,RA!B16:D45,3,0)</f>
        <v>2736732.9909000001</v>
      </c>
      <c r="F13" s="25">
        <f>VLOOKUP(C13,RA!B17:I49,8,0)</f>
        <v>201489.2157</v>
      </c>
      <c r="G13" s="16">
        <f t="shared" si="0"/>
        <v>2535243.7752</v>
      </c>
      <c r="H13" s="27">
        <f>RA!J17</f>
        <v>7.3623994876364804</v>
      </c>
      <c r="I13" s="20">
        <f>VLOOKUP(B13,RMS!B:D,3,FALSE)</f>
        <v>2736733.27131795</v>
      </c>
      <c r="J13" s="21">
        <f>VLOOKUP(B13,RMS!B:E,4,FALSE)</f>
        <v>2535243.7755906</v>
      </c>
      <c r="K13" s="22">
        <f t="shared" si="1"/>
        <v>-0.28041794989258051</v>
      </c>
      <c r="L13" s="22">
        <f t="shared" si="2"/>
        <v>-3.9059994742274284E-4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VLOOKUP(C14,RA!B18:D46,3,0)</f>
        <v>7057268.5292999996</v>
      </c>
      <c r="F14" s="25">
        <f>VLOOKUP(C14,RA!B18:I50,8,0)</f>
        <v>893467.86380000005</v>
      </c>
      <c r="G14" s="16">
        <f t="shared" si="0"/>
        <v>6163800.6654999992</v>
      </c>
      <c r="H14" s="27">
        <f>RA!J18</f>
        <v>12.6602503516842</v>
      </c>
      <c r="I14" s="20">
        <f>VLOOKUP(B14,RMS!B:D,3,FALSE)</f>
        <v>7057268.7697880296</v>
      </c>
      <c r="J14" s="21">
        <f>VLOOKUP(B14,RMS!B:E,4,FALSE)</f>
        <v>6163800.6189504303</v>
      </c>
      <c r="K14" s="22">
        <f t="shared" si="1"/>
        <v>-0.24048803001642227</v>
      </c>
      <c r="L14" s="22">
        <f t="shared" si="2"/>
        <v>4.6549568884074688E-2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VLOOKUP(C15,RA!B18:D47,3,0)</f>
        <v>1282797.9774</v>
      </c>
      <c r="F15" s="25">
        <f>VLOOKUP(C15,RA!B19:I51,8,0)</f>
        <v>84627.401400000002</v>
      </c>
      <c r="G15" s="16">
        <f t="shared" si="0"/>
        <v>1198170.5759999999</v>
      </c>
      <c r="H15" s="27">
        <f>RA!J19</f>
        <v>6.5970950134739397</v>
      </c>
      <c r="I15" s="20">
        <f>VLOOKUP(B15,RMS!B:D,3,FALSE)</f>
        <v>1282798.0150572599</v>
      </c>
      <c r="J15" s="21">
        <f>VLOOKUP(B15,RMS!B:E,4,FALSE)</f>
        <v>1198170.5770487201</v>
      </c>
      <c r="K15" s="22">
        <f t="shared" si="1"/>
        <v>-3.7657259963452816E-2</v>
      </c>
      <c r="L15" s="22">
        <f t="shared" si="2"/>
        <v>-1.048720208927989E-3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VLOOKUP(C16,RA!B20:D48,3,0)</f>
        <v>2198972.3816999998</v>
      </c>
      <c r="F16" s="25">
        <f>VLOOKUP(C16,RA!B20:I52,8,0)</f>
        <v>114053.3003</v>
      </c>
      <c r="G16" s="16">
        <f t="shared" si="0"/>
        <v>2084919.0813999998</v>
      </c>
      <c r="H16" s="27">
        <f>RA!J20</f>
        <v>5.1866636092913003</v>
      </c>
      <c r="I16" s="20">
        <f>VLOOKUP(B16,RMS!B:D,3,FALSE)</f>
        <v>2198972.62357692</v>
      </c>
      <c r="J16" s="21">
        <f>VLOOKUP(B16,RMS!B:E,4,FALSE)</f>
        <v>2084919.0814384599</v>
      </c>
      <c r="K16" s="22">
        <f t="shared" si="1"/>
        <v>-0.24187692021951079</v>
      </c>
      <c r="L16" s="22">
        <f t="shared" si="2"/>
        <v>-3.8460129871964455E-5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VLOOKUP(C17,RA!B20:D49,3,0)</f>
        <v>768115.62719999999</v>
      </c>
      <c r="F17" s="25">
        <f>VLOOKUP(C17,RA!B21:I53,8,0)</f>
        <v>124975.9709</v>
      </c>
      <c r="G17" s="16">
        <f t="shared" si="0"/>
        <v>643139.65630000003</v>
      </c>
      <c r="H17" s="27">
        <f>RA!J21</f>
        <v>16.270463257670301</v>
      </c>
      <c r="I17" s="20">
        <f>VLOOKUP(B17,RMS!B:D,3,FALSE)</f>
        <v>768115.48792644299</v>
      </c>
      <c r="J17" s="21">
        <f>VLOOKUP(B17,RMS!B:E,4,FALSE)</f>
        <v>643139.65578906296</v>
      </c>
      <c r="K17" s="22">
        <f t="shared" si="1"/>
        <v>0.13927355699706823</v>
      </c>
      <c r="L17" s="22">
        <f t="shared" si="2"/>
        <v>5.1093706861138344E-4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VLOOKUP(C18,RA!B22:D50,3,0)</f>
        <v>2203773.7319</v>
      </c>
      <c r="F18" s="25">
        <f>VLOOKUP(C18,RA!B22:I54,8,0)</f>
        <v>285666.71110000001</v>
      </c>
      <c r="G18" s="16">
        <f t="shared" si="0"/>
        <v>1918107.0208000001</v>
      </c>
      <c r="H18" s="27">
        <f>RA!J22</f>
        <v>12.962615306867701</v>
      </c>
      <c r="I18" s="20">
        <f>VLOOKUP(B18,RMS!B:D,3,FALSE)</f>
        <v>2203775.7776000001</v>
      </c>
      <c r="J18" s="21">
        <f>VLOOKUP(B18,RMS!B:E,4,FALSE)</f>
        <v>1918107.0244</v>
      </c>
      <c r="K18" s="22">
        <f t="shared" si="1"/>
        <v>-2.0457000001333654</v>
      </c>
      <c r="L18" s="22">
        <f t="shared" si="2"/>
        <v>-3.599999938160181E-3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VLOOKUP(C19,RA!B22:D51,3,0)</f>
        <v>3885838.9070000001</v>
      </c>
      <c r="F19" s="25">
        <f>VLOOKUP(C19,RA!B23:I55,8,0)</f>
        <v>365286.09610000002</v>
      </c>
      <c r="G19" s="16">
        <f t="shared" si="0"/>
        <v>3520552.8108999999</v>
      </c>
      <c r="H19" s="27">
        <f>RA!J23</f>
        <v>9.4004436324410907</v>
      </c>
      <c r="I19" s="20">
        <f>VLOOKUP(B19,RMS!B:D,3,FALSE)</f>
        <v>3885841.72636496</v>
      </c>
      <c r="J19" s="21">
        <f>VLOOKUP(B19,RMS!B:E,4,FALSE)</f>
        <v>3520552.8657999998</v>
      </c>
      <c r="K19" s="22">
        <f t="shared" si="1"/>
        <v>-2.8193649598397315</v>
      </c>
      <c r="L19" s="22">
        <f t="shared" si="2"/>
        <v>-5.4899999871850014E-2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VLOOKUP(C20,RA!B24:D52,3,0)</f>
        <v>675931.34499999997</v>
      </c>
      <c r="F20" s="25">
        <f>VLOOKUP(C20,RA!B24:I56,8,0)</f>
        <v>112092.9237</v>
      </c>
      <c r="G20" s="16">
        <f t="shared" si="0"/>
        <v>563838.42129999993</v>
      </c>
      <c r="H20" s="27">
        <f>RA!J24</f>
        <v>16.583477675532301</v>
      </c>
      <c r="I20" s="20">
        <f>VLOOKUP(B20,RMS!B:D,3,FALSE)</f>
        <v>675931.38699157396</v>
      </c>
      <c r="J20" s="21">
        <f>VLOOKUP(B20,RMS!B:E,4,FALSE)</f>
        <v>563838.40609742096</v>
      </c>
      <c r="K20" s="22">
        <f t="shared" si="1"/>
        <v>-4.1991573991253972E-2</v>
      </c>
      <c r="L20" s="22">
        <f t="shared" si="2"/>
        <v>1.5202578972093761E-2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VLOOKUP(C21,RA!B24:D53,3,0)</f>
        <v>625419.26879999996</v>
      </c>
      <c r="F21" s="25">
        <f>VLOOKUP(C21,RA!B25:I57,8,0)</f>
        <v>65057.2474</v>
      </c>
      <c r="G21" s="16">
        <f t="shared" si="0"/>
        <v>560362.02139999997</v>
      </c>
      <c r="H21" s="27">
        <f>RA!J25</f>
        <v>10.4021814877604</v>
      </c>
      <c r="I21" s="20">
        <f>VLOOKUP(B21,RMS!B:D,3,FALSE)</f>
        <v>625419.27020878904</v>
      </c>
      <c r="J21" s="21">
        <f>VLOOKUP(B21,RMS!B:E,4,FALSE)</f>
        <v>560362.01705557201</v>
      </c>
      <c r="K21" s="22">
        <f t="shared" si="1"/>
        <v>-1.4087890740483999E-3</v>
      </c>
      <c r="L21" s="22">
        <f t="shared" si="2"/>
        <v>4.3444279581308365E-3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VLOOKUP(C22,RA!B26:D54,3,0)</f>
        <v>1689793.8992999999</v>
      </c>
      <c r="F22" s="25">
        <f>VLOOKUP(C22,RA!B26:I58,8,0)</f>
        <v>318646.66869999998</v>
      </c>
      <c r="G22" s="16">
        <f t="shared" si="0"/>
        <v>1371147.2305999999</v>
      </c>
      <c r="H22" s="27">
        <f>RA!J26</f>
        <v>18.857132152743599</v>
      </c>
      <c r="I22" s="20">
        <f>VLOOKUP(B22,RMS!B:D,3,FALSE)</f>
        <v>1689793.8415371601</v>
      </c>
      <c r="J22" s="21">
        <f>VLOOKUP(B22,RMS!B:E,4,FALSE)</f>
        <v>1371147.2073292299</v>
      </c>
      <c r="K22" s="22">
        <f t="shared" si="1"/>
        <v>5.7762839831411839E-2</v>
      </c>
      <c r="L22" s="22">
        <f t="shared" si="2"/>
        <v>2.3270769976079464E-2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VLOOKUP(C23,RA!B26:D55,3,0)</f>
        <v>450569.24969999999</v>
      </c>
      <c r="F23" s="25">
        <f>VLOOKUP(C23,RA!B27:I59,8,0)</f>
        <v>87000.655599999998</v>
      </c>
      <c r="G23" s="16">
        <f t="shared" si="0"/>
        <v>363568.59409999999</v>
      </c>
      <c r="H23" s="27">
        <f>RA!J27</f>
        <v>19.309053082944999</v>
      </c>
      <c r="I23" s="20">
        <f>VLOOKUP(B23,RMS!B:D,3,FALSE)</f>
        <v>450569.17415261298</v>
      </c>
      <c r="J23" s="21">
        <f>VLOOKUP(B23,RMS!B:E,4,FALSE)</f>
        <v>363568.61937313899</v>
      </c>
      <c r="K23" s="22">
        <f t="shared" si="1"/>
        <v>7.5547387008555233E-2</v>
      </c>
      <c r="L23" s="22">
        <f t="shared" si="2"/>
        <v>-2.5273139006458223E-2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VLOOKUP(C24,RA!B28:D56,3,0)</f>
        <v>1281598.0629</v>
      </c>
      <c r="F24" s="25">
        <f>VLOOKUP(C24,RA!B28:I60,8,0)</f>
        <v>80837.987800000003</v>
      </c>
      <c r="G24" s="16">
        <f t="shared" si="0"/>
        <v>1200760.0751</v>
      </c>
      <c r="H24" s="27">
        <f>RA!J28</f>
        <v>6.30759285146544</v>
      </c>
      <c r="I24" s="20">
        <f>VLOOKUP(B24,RMS!B:D,3,FALSE)</f>
        <v>1281598.0612548699</v>
      </c>
      <c r="J24" s="21">
        <f>VLOOKUP(B24,RMS!B:E,4,FALSE)</f>
        <v>1200760.0992061901</v>
      </c>
      <c r="K24" s="22">
        <f t="shared" si="1"/>
        <v>1.6451301053166389E-3</v>
      </c>
      <c r="L24" s="22">
        <f t="shared" si="2"/>
        <v>-2.4106190074235201E-2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VLOOKUP(C25,RA!B28:D57,3,0)</f>
        <v>813289.11589999998</v>
      </c>
      <c r="F25" s="25">
        <f>VLOOKUP(C25,RA!B29:I61,8,0)</f>
        <v>137818.36850000001</v>
      </c>
      <c r="G25" s="16">
        <f t="shared" si="0"/>
        <v>675470.74739999999</v>
      </c>
      <c r="H25" s="27">
        <f>RA!J29</f>
        <v>16.945802643318</v>
      </c>
      <c r="I25" s="20">
        <f>VLOOKUP(B25,RMS!B:D,3,FALSE)</f>
        <v>813289.12382300897</v>
      </c>
      <c r="J25" s="21">
        <f>VLOOKUP(B25,RMS!B:E,4,FALSE)</f>
        <v>675470.76972477802</v>
      </c>
      <c r="K25" s="22">
        <f t="shared" si="1"/>
        <v>-7.9230089904740453E-3</v>
      </c>
      <c r="L25" s="22">
        <f t="shared" si="2"/>
        <v>-2.2324778023175895E-2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VLOOKUP(C26,RA!B30:D58,3,0)</f>
        <v>1871792.6058</v>
      </c>
      <c r="F26" s="25">
        <f>VLOOKUP(C26,RA!B30:I62,8,0)</f>
        <v>222702.19070000001</v>
      </c>
      <c r="G26" s="16">
        <f t="shared" si="0"/>
        <v>1649090.4151000001</v>
      </c>
      <c r="H26" s="27">
        <f>RA!J30</f>
        <v>11.897802673753899</v>
      </c>
      <c r="I26" s="20">
        <f>VLOOKUP(B26,RMS!B:D,3,FALSE)</f>
        <v>1871792.6083285599</v>
      </c>
      <c r="J26" s="21">
        <f>VLOOKUP(B26,RMS!B:E,4,FALSE)</f>
        <v>1649090.41839401</v>
      </c>
      <c r="K26" s="22">
        <f t="shared" si="1"/>
        <v>-2.5285598821938038E-3</v>
      </c>
      <c r="L26" s="22">
        <f t="shared" si="2"/>
        <v>-3.2940099481493235E-3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VLOOKUP(C27,RA!B30:D59,3,0)</f>
        <v>1111411.71</v>
      </c>
      <c r="F27" s="25">
        <f>VLOOKUP(C27,RA!B31:I63,8,0)</f>
        <v>30365.171200000001</v>
      </c>
      <c r="G27" s="16">
        <f t="shared" si="0"/>
        <v>1081046.5388</v>
      </c>
      <c r="H27" s="27">
        <f>RA!J31</f>
        <v>2.7321262612933999</v>
      </c>
      <c r="I27" s="20">
        <f>VLOOKUP(B27,RMS!B:D,3,FALSE)</f>
        <v>1111411.6843141599</v>
      </c>
      <c r="J27" s="21">
        <f>VLOOKUP(B27,RMS!B:E,4,FALSE)</f>
        <v>1081046.8371973501</v>
      </c>
      <c r="K27" s="22">
        <f t="shared" si="1"/>
        <v>2.5685840053483844E-2</v>
      </c>
      <c r="L27" s="22">
        <f t="shared" si="2"/>
        <v>-0.29839735012501478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VLOOKUP(C28,RA!B32:D60,3,0)</f>
        <v>161550.6341</v>
      </c>
      <c r="F28" s="25">
        <f>VLOOKUP(C28,RA!B32:I64,8,0)</f>
        <v>42689.298900000002</v>
      </c>
      <c r="G28" s="16">
        <f t="shared" si="0"/>
        <v>118861.3352</v>
      </c>
      <c r="H28" s="27">
        <f>RA!J32</f>
        <v>26.424717635942699</v>
      </c>
      <c r="I28" s="20">
        <f>VLOOKUP(B28,RMS!B:D,3,FALSE)</f>
        <v>161550.535611542</v>
      </c>
      <c r="J28" s="21">
        <f>VLOOKUP(B28,RMS!B:E,4,FALSE)</f>
        <v>118861.344036583</v>
      </c>
      <c r="K28" s="22">
        <f t="shared" si="1"/>
        <v>9.8488457995699719E-2</v>
      </c>
      <c r="L28" s="22">
        <f t="shared" si="2"/>
        <v>-8.8365830015391111E-3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VLOOKUP(C29,RA!B32:D61,3,0)</f>
        <v>0.85470000000000002</v>
      </c>
      <c r="F29" s="25">
        <f>VLOOKUP(C29,RA!B33:I65,8,0)</f>
        <v>-5.4600000000000003E-2</v>
      </c>
      <c r="G29" s="16">
        <f t="shared" si="0"/>
        <v>0.9093</v>
      </c>
      <c r="H29" s="27">
        <f>RA!J33</f>
        <v>-6.38820638820639</v>
      </c>
      <c r="I29" s="20">
        <f>VLOOKUP(B29,RMS!B:D,3,FALSE)</f>
        <v>0.85470000000000002</v>
      </c>
      <c r="J29" s="21">
        <f>VLOOKUP(B29,RMS!B:E,4,FALSE)</f>
        <v>0.9093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VLOOKUP(C30,RA!B34:D63,3,0)</f>
        <v>483282.45520000003</v>
      </c>
      <c r="F30" s="25">
        <f>VLOOKUP(C30,RA!B34:I67,8,0)</f>
        <v>65721.756800000003</v>
      </c>
      <c r="G30" s="16">
        <f t="shared" si="0"/>
        <v>417560.69839999999</v>
      </c>
      <c r="H30" s="27" t="e">
        <f>RA!#REF!</f>
        <v>#REF!</v>
      </c>
      <c r="I30" s="20">
        <f>VLOOKUP(B30,RMS!B:D,3,FALSE)</f>
        <v>483282.45390000002</v>
      </c>
      <c r="J30" s="21">
        <f>VLOOKUP(B30,RMS!B:E,4,FALSE)</f>
        <v>417560.70649999997</v>
      </c>
      <c r="K30" s="22">
        <f t="shared" si="1"/>
        <v>1.3000000035390258E-3</v>
      </c>
      <c r="L30" s="22">
        <f t="shared" si="2"/>
        <v>-8.0999999772757292E-3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VLOOKUP(C31,RA!B34:D64,3,0)</f>
        <v>0</v>
      </c>
      <c r="F31" s="25">
        <f>VLOOKUP(C31,RA!B34:I68,8,0)</f>
        <v>0</v>
      </c>
      <c r="G31" s="16">
        <f t="shared" si="0"/>
        <v>0</v>
      </c>
      <c r="H31" s="27">
        <f>RA!J34</f>
        <v>13.5990363591416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VLOOKUP(C32,RA!B35:D65,3,0)</f>
        <v>0</v>
      </c>
      <c r="F32" s="25">
        <f>VLOOKUP(C32,RA!B35:I69,8,0)</f>
        <v>0</v>
      </c>
      <c r="G32" s="16">
        <f t="shared" si="0"/>
        <v>0</v>
      </c>
      <c r="H32" s="27">
        <f>RA!J35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VLOOKUP(C33,RA!B36:D66,3,0)</f>
        <v>0</v>
      </c>
      <c r="F33" s="25">
        <f>VLOOKUP(C33,RA!B36:I70,8,0)</f>
        <v>0</v>
      </c>
      <c r="G33" s="16">
        <f t="shared" si="0"/>
        <v>0</v>
      </c>
      <c r="H33" s="27">
        <f>RA!J36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VLOOKUP(C34,RA!B8:D67,3,0)</f>
        <v>399608.54710000003</v>
      </c>
      <c r="F34" s="25">
        <f>VLOOKUP(C34,RA!B8:I71,8,0)</f>
        <v>22459.917099999999</v>
      </c>
      <c r="G34" s="16">
        <f t="shared" si="0"/>
        <v>377148.63</v>
      </c>
      <c r="H34" s="27">
        <f>RA!J37</f>
        <v>0</v>
      </c>
      <c r="I34" s="20">
        <f>VLOOKUP(B34,RMS!B:D,3,FALSE)</f>
        <v>399608.547008547</v>
      </c>
      <c r="J34" s="21">
        <f>VLOOKUP(B34,RMS!B:E,4,FALSE)</f>
        <v>377148.62820512801</v>
      </c>
      <c r="K34" s="22">
        <f t="shared" si="1"/>
        <v>9.145302465185523E-5</v>
      </c>
      <c r="L34" s="22">
        <f t="shared" si="2"/>
        <v>1.7948719905689359E-3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VLOOKUP(C35,RA!B8:D68,3,0)</f>
        <v>1063767.0508000001</v>
      </c>
      <c r="F35" s="25">
        <f>VLOOKUP(C35,RA!B8:I72,8,0)</f>
        <v>62344.285900000003</v>
      </c>
      <c r="G35" s="16">
        <f t="shared" si="0"/>
        <v>1001422.7649000001</v>
      </c>
      <c r="H35" s="27">
        <f>RA!J38</f>
        <v>5.6204796576534504</v>
      </c>
      <c r="I35" s="20">
        <f>VLOOKUP(B35,RMS!B:D,3,FALSE)</f>
        <v>1063767.03869829</v>
      </c>
      <c r="J35" s="21">
        <f>VLOOKUP(B35,RMS!B:E,4,FALSE)</f>
        <v>1001422.76264957</v>
      </c>
      <c r="K35" s="22">
        <f t="shared" si="1"/>
        <v>1.2101710075512528E-2</v>
      </c>
      <c r="L35" s="22">
        <f t="shared" si="2"/>
        <v>2.2504300577566028E-3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VLOOKUP(C36,RA!B9:D69,3,0)</f>
        <v>0</v>
      </c>
      <c r="F36" s="25">
        <f>VLOOKUP(C36,RA!B9:I73,8,0)</f>
        <v>0</v>
      </c>
      <c r="G36" s="16">
        <f t="shared" si="0"/>
        <v>0</v>
      </c>
      <c r="H36" s="27">
        <f>RA!J39</f>
        <v>5.8607084937547498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VLOOKUP(C37,RA!B10:D70,3,0)</f>
        <v>0</v>
      </c>
      <c r="F37" s="25">
        <f>VLOOKUP(C37,RA!B10:I74,8,0)</f>
        <v>0</v>
      </c>
      <c r="G37" s="16">
        <f t="shared" si="0"/>
        <v>0</v>
      </c>
      <c r="H37" s="27">
        <f>RA!J40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VLOOKUP(C38,RA!B8:D71,3,0)</f>
        <v>288348.28320000001</v>
      </c>
      <c r="F38" s="25">
        <f>VLOOKUP(C38,RA!B8:I75,8,0)</f>
        <v>50025.110399999998</v>
      </c>
      <c r="G38" s="16">
        <f t="shared" si="0"/>
        <v>238323.1728</v>
      </c>
      <c r="H38" s="27">
        <f>RA!J41</f>
        <v>0</v>
      </c>
      <c r="I38" s="20">
        <f>VLOOKUP(B38,RMS!B:D,3,FALSE)</f>
        <v>288348.28303456597</v>
      </c>
      <c r="J38" s="21">
        <f>VLOOKUP(B38,RMS!B:E,4,FALSE)</f>
        <v>238323.173284925</v>
      </c>
      <c r="K38" s="22">
        <f t="shared" si="1"/>
        <v>1.6543403035029769E-4</v>
      </c>
      <c r="L38" s="22">
        <f t="shared" si="2"/>
        <v>-4.8492499627172947E-4</v>
      </c>
      <c r="M38" s="34"/>
    </row>
  </sheetData>
  <mergeCells count="38"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5" t="s">
        <v>46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5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6" t="s">
        <v>47</v>
      </c>
      <c r="W3" s="45"/>
    </row>
    <row r="4" spans="1:23" ht="15" thickTop="1" thickBo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4"/>
      <c r="W4" s="45"/>
    </row>
    <row r="5" spans="1:23" ht="1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4.25" thickBot="1" x14ac:dyDescent="0.2">
      <c r="A6" s="62" t="s">
        <v>3</v>
      </c>
      <c r="B6" s="46" t="s">
        <v>4</v>
      </c>
      <c r="C6" s="47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8" t="s">
        <v>5</v>
      </c>
      <c r="B7" s="49"/>
      <c r="C7" s="50"/>
      <c r="D7" s="64">
        <v>36369363.713200003</v>
      </c>
      <c r="E7" s="64">
        <v>89547938</v>
      </c>
      <c r="F7" s="65">
        <v>40.6144066803638</v>
      </c>
      <c r="G7" s="64">
        <v>21596118.573600002</v>
      </c>
      <c r="H7" s="65">
        <v>68.4069458558143</v>
      </c>
      <c r="I7" s="64">
        <v>4074102.7294999999</v>
      </c>
      <c r="J7" s="65">
        <v>11.2020181645942</v>
      </c>
      <c r="K7" s="64">
        <v>2675573.8612000002</v>
      </c>
      <c r="L7" s="65">
        <v>12.389142299258999</v>
      </c>
      <c r="M7" s="65">
        <v>0.522702396140451</v>
      </c>
      <c r="N7" s="64">
        <v>325089436.77770001</v>
      </c>
      <c r="O7" s="64">
        <v>991098879.79270005</v>
      </c>
      <c r="P7" s="64">
        <v>1246620</v>
      </c>
      <c r="Q7" s="64">
        <v>1193820</v>
      </c>
      <c r="R7" s="65">
        <v>4.4227773031110296</v>
      </c>
      <c r="S7" s="64">
        <v>29.174378489997</v>
      </c>
      <c r="T7" s="64">
        <v>28.300659065520801</v>
      </c>
      <c r="U7" s="66">
        <v>2.9948176094848802</v>
      </c>
      <c r="V7" s="54"/>
      <c r="W7" s="54"/>
    </row>
    <row r="8" spans="1:23" ht="14.25" thickBot="1" x14ac:dyDescent="0.2">
      <c r="A8" s="51">
        <v>42046</v>
      </c>
      <c r="B8" s="41" t="s">
        <v>6</v>
      </c>
      <c r="C8" s="42"/>
      <c r="D8" s="67">
        <v>1520928.3328</v>
      </c>
      <c r="E8" s="67">
        <v>3964816</v>
      </c>
      <c r="F8" s="68">
        <v>38.360628407472099</v>
      </c>
      <c r="G8" s="67">
        <v>818379.9007</v>
      </c>
      <c r="H8" s="68">
        <v>85.846247140121093</v>
      </c>
      <c r="I8" s="67">
        <v>352570.49930000002</v>
      </c>
      <c r="J8" s="68">
        <v>23.181269734841798</v>
      </c>
      <c r="K8" s="67">
        <v>66591.848400000003</v>
      </c>
      <c r="L8" s="68">
        <v>8.1370337105103303</v>
      </c>
      <c r="M8" s="68">
        <v>4.2944993684842698</v>
      </c>
      <c r="N8" s="67">
        <v>14873701.2707</v>
      </c>
      <c r="O8" s="67">
        <v>41886956.920000002</v>
      </c>
      <c r="P8" s="67">
        <v>47510</v>
      </c>
      <c r="Q8" s="67">
        <v>45837</v>
      </c>
      <c r="R8" s="68">
        <v>3.6498898269956599</v>
      </c>
      <c r="S8" s="67">
        <v>32.012804310671399</v>
      </c>
      <c r="T8" s="67">
        <v>32.185722178589401</v>
      </c>
      <c r="U8" s="69">
        <v>-0.54015220359896798</v>
      </c>
      <c r="V8" s="54"/>
      <c r="W8" s="54"/>
    </row>
    <row r="9" spans="1:23" ht="12" customHeight="1" thickBot="1" x14ac:dyDescent="0.2">
      <c r="A9" s="52"/>
      <c r="B9" s="41" t="s">
        <v>7</v>
      </c>
      <c r="C9" s="42"/>
      <c r="D9" s="67">
        <v>180070.65489999999</v>
      </c>
      <c r="E9" s="67">
        <v>560131</v>
      </c>
      <c r="F9" s="68">
        <v>32.147953764387303</v>
      </c>
      <c r="G9" s="67">
        <v>369043.01669999998</v>
      </c>
      <c r="H9" s="68">
        <v>-51.206052749568201</v>
      </c>
      <c r="I9" s="67">
        <v>32403.600399999999</v>
      </c>
      <c r="J9" s="68">
        <v>17.994936719697598</v>
      </c>
      <c r="K9" s="67">
        <v>69101.736499999999</v>
      </c>
      <c r="L9" s="68">
        <v>18.7245750151056</v>
      </c>
      <c r="M9" s="68">
        <v>-0.53107400709097996</v>
      </c>
      <c r="N9" s="67">
        <v>1703657.3067999999</v>
      </c>
      <c r="O9" s="67">
        <v>5314669.7482000003</v>
      </c>
      <c r="P9" s="67">
        <v>9269</v>
      </c>
      <c r="Q9" s="67">
        <v>8741</v>
      </c>
      <c r="R9" s="68">
        <v>6.0404987987644496</v>
      </c>
      <c r="S9" s="67">
        <v>19.427193321825399</v>
      </c>
      <c r="T9" s="67">
        <v>20.060729104221501</v>
      </c>
      <c r="U9" s="69">
        <v>-3.2610772534203201</v>
      </c>
      <c r="V9" s="54"/>
      <c r="W9" s="54"/>
    </row>
    <row r="10" spans="1:23" ht="14.25" thickBot="1" x14ac:dyDescent="0.2">
      <c r="A10" s="52"/>
      <c r="B10" s="41" t="s">
        <v>8</v>
      </c>
      <c r="C10" s="42"/>
      <c r="D10" s="67">
        <v>428844.17739999999</v>
      </c>
      <c r="E10" s="67">
        <v>920035</v>
      </c>
      <c r="F10" s="68">
        <v>46.611724271359201</v>
      </c>
      <c r="G10" s="67">
        <v>358129.49729999999</v>
      </c>
      <c r="H10" s="68">
        <v>19.745561489106599</v>
      </c>
      <c r="I10" s="67">
        <v>72056.639500000005</v>
      </c>
      <c r="J10" s="68">
        <v>16.802522523884001</v>
      </c>
      <c r="K10" s="67">
        <v>84055.436900000001</v>
      </c>
      <c r="L10" s="68">
        <v>23.470682402233901</v>
      </c>
      <c r="M10" s="68">
        <v>-0.14274861737111499</v>
      </c>
      <c r="N10" s="67">
        <v>3260130.9854000001</v>
      </c>
      <c r="O10" s="67">
        <v>8638705.2935000006</v>
      </c>
      <c r="P10" s="67">
        <v>125533</v>
      </c>
      <c r="Q10" s="67">
        <v>116106</v>
      </c>
      <c r="R10" s="68">
        <v>8.1193047732244708</v>
      </c>
      <c r="S10" s="67">
        <v>3.4161867986903802</v>
      </c>
      <c r="T10" s="67">
        <v>3.23551408540472</v>
      </c>
      <c r="U10" s="69">
        <v>5.2887246492179596</v>
      </c>
      <c r="V10" s="54"/>
      <c r="W10" s="54"/>
    </row>
    <row r="11" spans="1:23" ht="14.25" thickBot="1" x14ac:dyDescent="0.2">
      <c r="A11" s="52"/>
      <c r="B11" s="41" t="s">
        <v>9</v>
      </c>
      <c r="C11" s="42"/>
      <c r="D11" s="67">
        <v>98915.263999999996</v>
      </c>
      <c r="E11" s="67">
        <v>426238</v>
      </c>
      <c r="F11" s="68">
        <v>23.206580361206701</v>
      </c>
      <c r="G11" s="67">
        <v>157823.42939999999</v>
      </c>
      <c r="H11" s="68">
        <v>-37.3253614016323</v>
      </c>
      <c r="I11" s="67">
        <v>22714.926100000001</v>
      </c>
      <c r="J11" s="68">
        <v>22.964025147827499</v>
      </c>
      <c r="K11" s="67">
        <v>22862.877799999998</v>
      </c>
      <c r="L11" s="68">
        <v>14.4863648489443</v>
      </c>
      <c r="M11" s="68">
        <v>-6.4712632107929999E-3</v>
      </c>
      <c r="N11" s="67">
        <v>1213700.9894000001</v>
      </c>
      <c r="O11" s="67">
        <v>3599588.1587</v>
      </c>
      <c r="P11" s="67">
        <v>4436</v>
      </c>
      <c r="Q11" s="67">
        <v>4468</v>
      </c>
      <c r="R11" s="68">
        <v>-0.71620411817368002</v>
      </c>
      <c r="S11" s="67">
        <v>22.298301172227202</v>
      </c>
      <c r="T11" s="67">
        <v>22.8408026410027</v>
      </c>
      <c r="U11" s="69">
        <v>-2.4329273543544501</v>
      </c>
      <c r="V11" s="54"/>
      <c r="W11" s="54"/>
    </row>
    <row r="12" spans="1:23" ht="14.25" thickBot="1" x14ac:dyDescent="0.2">
      <c r="A12" s="52"/>
      <c r="B12" s="41" t="s">
        <v>10</v>
      </c>
      <c r="C12" s="42"/>
      <c r="D12" s="67">
        <v>333919.18400000001</v>
      </c>
      <c r="E12" s="67">
        <v>576809</v>
      </c>
      <c r="F12" s="68">
        <v>57.890772162015502</v>
      </c>
      <c r="G12" s="67">
        <v>279201.02990000002</v>
      </c>
      <c r="H12" s="68">
        <v>19.598120436589401</v>
      </c>
      <c r="I12" s="67">
        <v>38807.387300000002</v>
      </c>
      <c r="J12" s="68">
        <v>11.6217902892336</v>
      </c>
      <c r="K12" s="67">
        <v>18984.814600000002</v>
      </c>
      <c r="L12" s="68">
        <v>6.7996936138809003</v>
      </c>
      <c r="M12" s="68">
        <v>1.0441277999101499</v>
      </c>
      <c r="N12" s="67">
        <v>4206843.0204999996</v>
      </c>
      <c r="O12" s="67">
        <v>15650613.460200001</v>
      </c>
      <c r="P12" s="67">
        <v>2478</v>
      </c>
      <c r="Q12" s="67">
        <v>2557</v>
      </c>
      <c r="R12" s="68">
        <v>-3.0895580758701602</v>
      </c>
      <c r="S12" s="67">
        <v>134.75350443906399</v>
      </c>
      <c r="T12" s="67">
        <v>149.00863281188899</v>
      </c>
      <c r="U12" s="69">
        <v>-10.5786698699709</v>
      </c>
      <c r="V12" s="54"/>
      <c r="W12" s="54"/>
    </row>
    <row r="13" spans="1:23" ht="14.25" thickBot="1" x14ac:dyDescent="0.2">
      <c r="A13" s="52"/>
      <c r="B13" s="41" t="s">
        <v>11</v>
      </c>
      <c r="C13" s="42"/>
      <c r="D13" s="67">
        <v>496054.5624</v>
      </c>
      <c r="E13" s="67">
        <v>1027178</v>
      </c>
      <c r="F13" s="68">
        <v>48.292950433128397</v>
      </c>
      <c r="G13" s="67">
        <v>521662.87079999998</v>
      </c>
      <c r="H13" s="68">
        <v>-4.9089766271324304</v>
      </c>
      <c r="I13" s="67">
        <v>76885.714099999997</v>
      </c>
      <c r="J13" s="68">
        <v>15.4994470221206</v>
      </c>
      <c r="K13" s="67">
        <v>83671.724600000001</v>
      </c>
      <c r="L13" s="68">
        <v>16.039424939652001</v>
      </c>
      <c r="M13" s="68">
        <v>-8.1102792280679001E-2</v>
      </c>
      <c r="N13" s="67">
        <v>5167615.2647000002</v>
      </c>
      <c r="O13" s="67">
        <v>16962605.656599998</v>
      </c>
      <c r="P13" s="67">
        <v>15683</v>
      </c>
      <c r="Q13" s="67">
        <v>15208</v>
      </c>
      <c r="R13" s="68">
        <v>3.1233561283535098</v>
      </c>
      <c r="S13" s="67">
        <v>31.630081132436398</v>
      </c>
      <c r="T13" s="67">
        <v>32.114945285376102</v>
      </c>
      <c r="U13" s="69">
        <v>-1.5329209903369601</v>
      </c>
      <c r="V13" s="54"/>
      <c r="W13" s="54"/>
    </row>
    <row r="14" spans="1:23" ht="14.25" thickBot="1" x14ac:dyDescent="0.2">
      <c r="A14" s="52"/>
      <c r="B14" s="41" t="s">
        <v>12</v>
      </c>
      <c r="C14" s="42"/>
      <c r="D14" s="67">
        <v>298945.43969999999</v>
      </c>
      <c r="E14" s="67">
        <v>377813</v>
      </c>
      <c r="F14" s="68">
        <v>79.125239126234405</v>
      </c>
      <c r="G14" s="67">
        <v>153633.81409999999</v>
      </c>
      <c r="H14" s="68">
        <v>94.583101025804694</v>
      </c>
      <c r="I14" s="67">
        <v>52590.360500000003</v>
      </c>
      <c r="J14" s="68">
        <v>17.591959440082402</v>
      </c>
      <c r="K14" s="67">
        <v>15127.0447</v>
      </c>
      <c r="L14" s="68">
        <v>9.8461688194200701</v>
      </c>
      <c r="M14" s="68">
        <v>2.47657864063825</v>
      </c>
      <c r="N14" s="67">
        <v>3220959.4934999999</v>
      </c>
      <c r="O14" s="67">
        <v>9780128.5142999999</v>
      </c>
      <c r="P14" s="67">
        <v>3297</v>
      </c>
      <c r="Q14" s="67">
        <v>3203</v>
      </c>
      <c r="R14" s="68">
        <v>2.93474867311896</v>
      </c>
      <c r="S14" s="67">
        <v>90.671956232938996</v>
      </c>
      <c r="T14" s="67">
        <v>90.464497408679406</v>
      </c>
      <c r="U14" s="69">
        <v>0.228801531232773</v>
      </c>
      <c r="V14" s="54"/>
      <c r="W14" s="54"/>
    </row>
    <row r="15" spans="1:23" ht="14.25" thickBot="1" x14ac:dyDescent="0.2">
      <c r="A15" s="52"/>
      <c r="B15" s="41" t="s">
        <v>13</v>
      </c>
      <c r="C15" s="42"/>
      <c r="D15" s="67">
        <v>224929.05439999999</v>
      </c>
      <c r="E15" s="67">
        <v>292544</v>
      </c>
      <c r="F15" s="68">
        <v>76.887256070881705</v>
      </c>
      <c r="G15" s="67">
        <v>133865.85769999999</v>
      </c>
      <c r="H15" s="68">
        <v>68.025707424276305</v>
      </c>
      <c r="I15" s="67">
        <v>3207.2294000000002</v>
      </c>
      <c r="J15" s="68">
        <v>1.4258848900402401</v>
      </c>
      <c r="K15" s="67">
        <v>-2116.0043999999998</v>
      </c>
      <c r="L15" s="68">
        <v>-1.5806901299225</v>
      </c>
      <c r="M15" s="68">
        <v>-2.5157007234956601</v>
      </c>
      <c r="N15" s="67">
        <v>2607720.9202999999</v>
      </c>
      <c r="O15" s="67">
        <v>7867246.4508999996</v>
      </c>
      <c r="P15" s="67">
        <v>8185</v>
      </c>
      <c r="Q15" s="67">
        <v>8202</v>
      </c>
      <c r="R15" s="68">
        <v>-0.207266520360883</v>
      </c>
      <c r="S15" s="67">
        <v>27.480641954795399</v>
      </c>
      <c r="T15" s="67">
        <v>27.901863374786601</v>
      </c>
      <c r="U15" s="69">
        <v>-1.5327932319927999</v>
      </c>
      <c r="V15" s="54"/>
      <c r="W15" s="54"/>
    </row>
    <row r="16" spans="1:23" ht="14.25" thickBot="1" x14ac:dyDescent="0.2">
      <c r="A16" s="52"/>
      <c r="B16" s="41" t="s">
        <v>14</v>
      </c>
      <c r="C16" s="42"/>
      <c r="D16" s="67">
        <v>1736893.8156999999</v>
      </c>
      <c r="E16" s="67">
        <v>4771493</v>
      </c>
      <c r="F16" s="68">
        <v>36.401474668410899</v>
      </c>
      <c r="G16" s="67">
        <v>889568.6165</v>
      </c>
      <c r="H16" s="68">
        <v>95.251246894679596</v>
      </c>
      <c r="I16" s="67">
        <v>55538.285499999998</v>
      </c>
      <c r="J16" s="68">
        <v>3.19756366209509</v>
      </c>
      <c r="K16" s="67">
        <v>87863.97</v>
      </c>
      <c r="L16" s="68">
        <v>9.8771436368450196</v>
      </c>
      <c r="M16" s="68">
        <v>-0.367906031334573</v>
      </c>
      <c r="N16" s="67">
        <v>13636748.7163</v>
      </c>
      <c r="O16" s="67">
        <v>39817383.453400001</v>
      </c>
      <c r="P16" s="67">
        <v>69730</v>
      </c>
      <c r="Q16" s="67">
        <v>57288</v>
      </c>
      <c r="R16" s="68">
        <v>21.7183354280128</v>
      </c>
      <c r="S16" s="67">
        <v>24.908845772264499</v>
      </c>
      <c r="T16" s="67">
        <v>23.356053234534301</v>
      </c>
      <c r="U16" s="69">
        <v>6.23390000454848</v>
      </c>
      <c r="V16" s="54"/>
      <c r="W16" s="54"/>
    </row>
    <row r="17" spans="1:21" ht="12" thickBot="1" x14ac:dyDescent="0.2">
      <c r="A17" s="52"/>
      <c r="B17" s="41" t="s">
        <v>15</v>
      </c>
      <c r="C17" s="42"/>
      <c r="D17" s="67">
        <v>2736732.9909000001</v>
      </c>
      <c r="E17" s="67">
        <v>8143344</v>
      </c>
      <c r="F17" s="68">
        <v>33.606992298249999</v>
      </c>
      <c r="G17" s="67">
        <v>1185792.0397000001</v>
      </c>
      <c r="H17" s="68">
        <v>130.793672016248</v>
      </c>
      <c r="I17" s="67">
        <v>201489.2157</v>
      </c>
      <c r="J17" s="68">
        <v>7.3623994876364804</v>
      </c>
      <c r="K17" s="67">
        <v>9194.2636000000002</v>
      </c>
      <c r="L17" s="68">
        <v>0.77536897636166502</v>
      </c>
      <c r="M17" s="68">
        <v>20.914665977164301</v>
      </c>
      <c r="N17" s="67">
        <v>18334310.563299999</v>
      </c>
      <c r="O17" s="67">
        <v>46139033.136</v>
      </c>
      <c r="P17" s="67">
        <v>21688</v>
      </c>
      <c r="Q17" s="67">
        <v>19574</v>
      </c>
      <c r="R17" s="68">
        <v>10.800040870542601</v>
      </c>
      <c r="S17" s="67">
        <v>126.186508248801</v>
      </c>
      <c r="T17" s="67">
        <v>150.966776846838</v>
      </c>
      <c r="U17" s="69">
        <v>-19.6378114759918</v>
      </c>
    </row>
    <row r="18" spans="1:21" ht="12" thickBot="1" x14ac:dyDescent="0.2">
      <c r="A18" s="52"/>
      <c r="B18" s="41" t="s">
        <v>16</v>
      </c>
      <c r="C18" s="42"/>
      <c r="D18" s="67">
        <v>7057268.5292999996</v>
      </c>
      <c r="E18" s="67">
        <v>19498397</v>
      </c>
      <c r="F18" s="68">
        <v>36.194096003379101</v>
      </c>
      <c r="G18" s="67">
        <v>3077472.4372999999</v>
      </c>
      <c r="H18" s="68">
        <v>129.32028387203499</v>
      </c>
      <c r="I18" s="67">
        <v>893467.86380000005</v>
      </c>
      <c r="J18" s="68">
        <v>12.6602503516842</v>
      </c>
      <c r="K18" s="67">
        <v>491228.27510000003</v>
      </c>
      <c r="L18" s="68">
        <v>15.9620690390643</v>
      </c>
      <c r="M18" s="68">
        <v>0.81884453540080904</v>
      </c>
      <c r="N18" s="67">
        <v>58189209.135700002</v>
      </c>
      <c r="O18" s="67">
        <v>132070590.8547</v>
      </c>
      <c r="P18" s="67">
        <v>136527</v>
      </c>
      <c r="Q18" s="67">
        <v>129152</v>
      </c>
      <c r="R18" s="68">
        <v>5.7103258176412401</v>
      </c>
      <c r="S18" s="67">
        <v>51.691376279417298</v>
      </c>
      <c r="T18" s="67">
        <v>47.911248123916003</v>
      </c>
      <c r="U18" s="69">
        <v>7.3128796862900396</v>
      </c>
    </row>
    <row r="19" spans="1:21" ht="12" thickBot="1" x14ac:dyDescent="0.2">
      <c r="A19" s="52"/>
      <c r="B19" s="41" t="s">
        <v>17</v>
      </c>
      <c r="C19" s="42"/>
      <c r="D19" s="67">
        <v>1282797.9774</v>
      </c>
      <c r="E19" s="67">
        <v>3209139</v>
      </c>
      <c r="F19" s="68">
        <v>39.973275616917803</v>
      </c>
      <c r="G19" s="67">
        <v>876774.52579999994</v>
      </c>
      <c r="H19" s="68">
        <v>46.308764642714699</v>
      </c>
      <c r="I19" s="67">
        <v>84627.401400000002</v>
      </c>
      <c r="J19" s="68">
        <v>6.5970950134739397</v>
      </c>
      <c r="K19" s="67">
        <v>121267.40029999999</v>
      </c>
      <c r="L19" s="68">
        <v>13.8310816215094</v>
      </c>
      <c r="M19" s="68">
        <v>-0.302142198227696</v>
      </c>
      <c r="N19" s="67">
        <v>9593075.3260999992</v>
      </c>
      <c r="O19" s="67">
        <v>34329864.675099999</v>
      </c>
      <c r="P19" s="67">
        <v>19598</v>
      </c>
      <c r="Q19" s="67">
        <v>17911</v>
      </c>
      <c r="R19" s="68">
        <v>9.4187929205516099</v>
      </c>
      <c r="S19" s="67">
        <v>65.455555536279206</v>
      </c>
      <c r="T19" s="67">
        <v>53.499432929484698</v>
      </c>
      <c r="U19" s="69">
        <v>18.266016549455099</v>
      </c>
    </row>
    <row r="20" spans="1:21" ht="12" thickBot="1" x14ac:dyDescent="0.2">
      <c r="A20" s="52"/>
      <c r="B20" s="41" t="s">
        <v>18</v>
      </c>
      <c r="C20" s="42"/>
      <c r="D20" s="67">
        <v>2198972.3816999998</v>
      </c>
      <c r="E20" s="67">
        <v>4727783</v>
      </c>
      <c r="F20" s="68">
        <v>46.5117028784951</v>
      </c>
      <c r="G20" s="67">
        <v>797452.42050000001</v>
      </c>
      <c r="H20" s="68">
        <v>175.74966545606</v>
      </c>
      <c r="I20" s="67">
        <v>114053.3003</v>
      </c>
      <c r="J20" s="68">
        <v>5.1866636092913003</v>
      </c>
      <c r="K20" s="67">
        <v>85370.562999999995</v>
      </c>
      <c r="L20" s="68">
        <v>10.7054114835432</v>
      </c>
      <c r="M20" s="68">
        <v>0.335979244976984</v>
      </c>
      <c r="N20" s="67">
        <v>20994495.3204</v>
      </c>
      <c r="O20" s="67">
        <v>64227447.277099997</v>
      </c>
      <c r="P20" s="67">
        <v>56342</v>
      </c>
      <c r="Q20" s="67">
        <v>57055</v>
      </c>
      <c r="R20" s="68">
        <v>-1.24967136973096</v>
      </c>
      <c r="S20" s="67">
        <v>39.029008230094803</v>
      </c>
      <c r="T20" s="67">
        <v>37.596763931294397</v>
      </c>
      <c r="U20" s="69">
        <v>3.6696917594130101</v>
      </c>
    </row>
    <row r="21" spans="1:21" ht="12" thickBot="1" x14ac:dyDescent="0.2">
      <c r="A21" s="52"/>
      <c r="B21" s="41" t="s">
        <v>19</v>
      </c>
      <c r="C21" s="42"/>
      <c r="D21" s="67">
        <v>768115.62719999999</v>
      </c>
      <c r="E21" s="67">
        <v>2184219</v>
      </c>
      <c r="F21" s="68">
        <v>35.1666031290818</v>
      </c>
      <c r="G21" s="67">
        <v>613403.26309999998</v>
      </c>
      <c r="H21" s="68">
        <v>25.221966267039299</v>
      </c>
      <c r="I21" s="67">
        <v>124975.9709</v>
      </c>
      <c r="J21" s="68">
        <v>16.270463257670301</v>
      </c>
      <c r="K21" s="67">
        <v>67260.172699999996</v>
      </c>
      <c r="L21" s="68">
        <v>10.9650823114443</v>
      </c>
      <c r="M21" s="68">
        <v>0.85809768073937798</v>
      </c>
      <c r="N21" s="67">
        <v>7184950.7766000004</v>
      </c>
      <c r="O21" s="67">
        <v>20722346.266899999</v>
      </c>
      <c r="P21" s="67">
        <v>37272</v>
      </c>
      <c r="Q21" s="67">
        <v>37705</v>
      </c>
      <c r="R21" s="68">
        <v>-1.1483888078504201</v>
      </c>
      <c r="S21" s="67">
        <v>20.6083823567289</v>
      </c>
      <c r="T21" s="67">
        <v>18.0164805781727</v>
      </c>
      <c r="U21" s="69">
        <v>12.576929783671099</v>
      </c>
    </row>
    <row r="22" spans="1:21" ht="12" thickBot="1" x14ac:dyDescent="0.2">
      <c r="A22" s="52"/>
      <c r="B22" s="41" t="s">
        <v>20</v>
      </c>
      <c r="C22" s="42"/>
      <c r="D22" s="67">
        <v>2203773.7319</v>
      </c>
      <c r="E22" s="67">
        <v>5173169</v>
      </c>
      <c r="F22" s="68">
        <v>42.600072255516899</v>
      </c>
      <c r="G22" s="67">
        <v>2555238.6113</v>
      </c>
      <c r="H22" s="68">
        <v>-13.754679419985299</v>
      </c>
      <c r="I22" s="67">
        <v>285666.71110000001</v>
      </c>
      <c r="J22" s="68">
        <v>12.962615306867701</v>
      </c>
      <c r="K22" s="67">
        <v>266953.1373</v>
      </c>
      <c r="L22" s="68">
        <v>10.447288019187599</v>
      </c>
      <c r="M22" s="68">
        <v>7.0100595142920996E-2</v>
      </c>
      <c r="N22" s="67">
        <v>19483430.5458</v>
      </c>
      <c r="O22" s="67">
        <v>57189000.247599997</v>
      </c>
      <c r="P22" s="67">
        <v>96563</v>
      </c>
      <c r="Q22" s="67">
        <v>92129</v>
      </c>
      <c r="R22" s="68">
        <v>4.8128168112103697</v>
      </c>
      <c r="S22" s="67">
        <v>22.822134066878601</v>
      </c>
      <c r="T22" s="67">
        <v>22.121878955594902</v>
      </c>
      <c r="U22" s="69">
        <v>3.0683156502003599</v>
      </c>
    </row>
    <row r="23" spans="1:21" ht="12" thickBot="1" x14ac:dyDescent="0.2">
      <c r="A23" s="52"/>
      <c r="B23" s="41" t="s">
        <v>21</v>
      </c>
      <c r="C23" s="42"/>
      <c r="D23" s="67">
        <v>3885838.9070000001</v>
      </c>
      <c r="E23" s="67">
        <v>7815333</v>
      </c>
      <c r="F23" s="68">
        <v>49.720708087550499</v>
      </c>
      <c r="G23" s="67">
        <v>2796024.9175</v>
      </c>
      <c r="H23" s="68">
        <v>38.977263138070803</v>
      </c>
      <c r="I23" s="67">
        <v>365286.09610000002</v>
      </c>
      <c r="J23" s="68">
        <v>9.4004436324410907</v>
      </c>
      <c r="K23" s="67">
        <v>299956.42259999999</v>
      </c>
      <c r="L23" s="68">
        <v>10.7279595658324</v>
      </c>
      <c r="M23" s="68">
        <v>0.217797215121208</v>
      </c>
      <c r="N23" s="67">
        <v>40264149.251800001</v>
      </c>
      <c r="O23" s="67">
        <v>133877907.72840001</v>
      </c>
      <c r="P23" s="67">
        <v>108396</v>
      </c>
      <c r="Q23" s="67">
        <v>103001</v>
      </c>
      <c r="R23" s="68">
        <v>5.2378132251143201</v>
      </c>
      <c r="S23" s="67">
        <v>35.848545213845497</v>
      </c>
      <c r="T23" s="67">
        <v>35.885568853700498</v>
      </c>
      <c r="U23" s="69">
        <v>-0.10327794233785501</v>
      </c>
    </row>
    <row r="24" spans="1:21" ht="12" thickBot="1" x14ac:dyDescent="0.2">
      <c r="A24" s="52"/>
      <c r="B24" s="41" t="s">
        <v>22</v>
      </c>
      <c r="C24" s="42"/>
      <c r="D24" s="67">
        <v>675931.34499999997</v>
      </c>
      <c r="E24" s="67">
        <v>1866635</v>
      </c>
      <c r="F24" s="68">
        <v>36.211222065374301</v>
      </c>
      <c r="G24" s="67">
        <v>345152.24449999997</v>
      </c>
      <c r="H24" s="68">
        <v>95.835708957703105</v>
      </c>
      <c r="I24" s="67">
        <v>112092.9237</v>
      </c>
      <c r="J24" s="68">
        <v>16.583477675532301</v>
      </c>
      <c r="K24" s="67">
        <v>65289.951999999997</v>
      </c>
      <c r="L24" s="68">
        <v>18.916276234732699</v>
      </c>
      <c r="M24" s="68">
        <v>0.71684800289024597</v>
      </c>
      <c r="N24" s="67">
        <v>4951730.4781999998</v>
      </c>
      <c r="O24" s="67">
        <v>14525827.729900001</v>
      </c>
      <c r="P24" s="67">
        <v>36364</v>
      </c>
      <c r="Q24" s="67">
        <v>36588</v>
      </c>
      <c r="R24" s="68">
        <v>-0.61222258664043205</v>
      </c>
      <c r="S24" s="67">
        <v>18.5879261082389</v>
      </c>
      <c r="T24" s="67">
        <v>15.3894175576692</v>
      </c>
      <c r="U24" s="69">
        <v>17.207452471806601</v>
      </c>
    </row>
    <row r="25" spans="1:21" ht="12" thickBot="1" x14ac:dyDescent="0.2">
      <c r="A25" s="52"/>
      <c r="B25" s="41" t="s">
        <v>23</v>
      </c>
      <c r="C25" s="42"/>
      <c r="D25" s="67">
        <v>625419.26879999996</v>
      </c>
      <c r="E25" s="67">
        <v>1954035</v>
      </c>
      <c r="F25" s="68">
        <v>32.0065540688882</v>
      </c>
      <c r="G25" s="67">
        <v>340922.23379999999</v>
      </c>
      <c r="H25" s="68">
        <v>83.449246424596197</v>
      </c>
      <c r="I25" s="67">
        <v>65057.2474</v>
      </c>
      <c r="J25" s="68">
        <v>10.4021814877604</v>
      </c>
      <c r="K25" s="67">
        <v>32985.517</v>
      </c>
      <c r="L25" s="68">
        <v>9.6753786434916904</v>
      </c>
      <c r="M25" s="68">
        <v>0.97229733885935499</v>
      </c>
      <c r="N25" s="67">
        <v>5591996.8772</v>
      </c>
      <c r="O25" s="67">
        <v>21305807.328899998</v>
      </c>
      <c r="P25" s="67">
        <v>26971</v>
      </c>
      <c r="Q25" s="67">
        <v>23650</v>
      </c>
      <c r="R25" s="68">
        <v>14.0422832980972</v>
      </c>
      <c r="S25" s="67">
        <v>23.188582877905901</v>
      </c>
      <c r="T25" s="67">
        <v>25.376182591966199</v>
      </c>
      <c r="U25" s="69">
        <v>-9.4339517234777599</v>
      </c>
    </row>
    <row r="26" spans="1:21" ht="12" thickBot="1" x14ac:dyDescent="0.2">
      <c r="A26" s="52"/>
      <c r="B26" s="41" t="s">
        <v>24</v>
      </c>
      <c r="C26" s="42"/>
      <c r="D26" s="67">
        <v>1689793.8992999999</v>
      </c>
      <c r="E26" s="67">
        <v>3581048</v>
      </c>
      <c r="F26" s="68">
        <v>47.187133467632897</v>
      </c>
      <c r="G26" s="67">
        <v>474367.08590000001</v>
      </c>
      <c r="H26" s="68">
        <v>256.22073063817498</v>
      </c>
      <c r="I26" s="67">
        <v>318646.66869999998</v>
      </c>
      <c r="J26" s="68">
        <v>18.857132152743599</v>
      </c>
      <c r="K26" s="67">
        <v>114436.2856</v>
      </c>
      <c r="L26" s="68">
        <v>24.123993633091999</v>
      </c>
      <c r="M26" s="68">
        <v>1.78448978861299</v>
      </c>
      <c r="N26" s="67">
        <v>14435315.0825</v>
      </c>
      <c r="O26" s="67">
        <v>37105261.522200003</v>
      </c>
      <c r="P26" s="67">
        <v>76731</v>
      </c>
      <c r="Q26" s="67">
        <v>73808</v>
      </c>
      <c r="R26" s="68">
        <v>3.9602753089096101</v>
      </c>
      <c r="S26" s="67">
        <v>22.022310399968699</v>
      </c>
      <c r="T26" s="67">
        <v>21.888281025092098</v>
      </c>
      <c r="U26" s="69">
        <v>0.60860723712613096</v>
      </c>
    </row>
    <row r="27" spans="1:21" ht="12" thickBot="1" x14ac:dyDescent="0.2">
      <c r="A27" s="52"/>
      <c r="B27" s="41" t="s">
        <v>25</v>
      </c>
      <c r="C27" s="42"/>
      <c r="D27" s="67">
        <v>450569.24969999999</v>
      </c>
      <c r="E27" s="67">
        <v>845563</v>
      </c>
      <c r="F27" s="68">
        <v>53.286301517450497</v>
      </c>
      <c r="G27" s="67">
        <v>306254.49310000002</v>
      </c>
      <c r="H27" s="68">
        <v>47.122494478106297</v>
      </c>
      <c r="I27" s="67">
        <v>87000.655599999998</v>
      </c>
      <c r="J27" s="68">
        <v>19.309053082944999</v>
      </c>
      <c r="K27" s="67">
        <v>109859.4935</v>
      </c>
      <c r="L27" s="68">
        <v>35.871961383478599</v>
      </c>
      <c r="M27" s="68">
        <v>-0.208073396042009</v>
      </c>
      <c r="N27" s="67">
        <v>4057011.3029</v>
      </c>
      <c r="O27" s="67">
        <v>13107339.763599999</v>
      </c>
      <c r="P27" s="67">
        <v>41764</v>
      </c>
      <c r="Q27" s="67">
        <v>38245</v>
      </c>
      <c r="R27" s="68">
        <v>9.2012027716041196</v>
      </c>
      <c r="S27" s="67">
        <v>10.7884601498899</v>
      </c>
      <c r="T27" s="67">
        <v>9.8458931938815493</v>
      </c>
      <c r="U27" s="69">
        <v>8.7368071338515101</v>
      </c>
    </row>
    <row r="28" spans="1:21" ht="12" thickBot="1" x14ac:dyDescent="0.2">
      <c r="A28" s="52"/>
      <c r="B28" s="41" t="s">
        <v>26</v>
      </c>
      <c r="C28" s="42"/>
      <c r="D28" s="67">
        <v>1281598.0629</v>
      </c>
      <c r="E28" s="67">
        <v>3111644</v>
      </c>
      <c r="F28" s="68">
        <v>41.1871686767509</v>
      </c>
      <c r="G28" s="67">
        <v>774101.49</v>
      </c>
      <c r="H28" s="68">
        <v>65.559436256865993</v>
      </c>
      <c r="I28" s="67">
        <v>80837.987800000003</v>
      </c>
      <c r="J28" s="68">
        <v>6.30759285146544</v>
      </c>
      <c r="K28" s="67">
        <v>71817.310100000002</v>
      </c>
      <c r="L28" s="68">
        <v>9.2775057311929494</v>
      </c>
      <c r="M28" s="68">
        <v>0.125605897623281</v>
      </c>
      <c r="N28" s="67">
        <v>13726231.114</v>
      </c>
      <c r="O28" s="67">
        <v>56602590.709600002</v>
      </c>
      <c r="P28" s="67">
        <v>42659</v>
      </c>
      <c r="Q28" s="67">
        <v>41141</v>
      </c>
      <c r="R28" s="68">
        <v>3.6897498845433998</v>
      </c>
      <c r="S28" s="67">
        <v>30.0428529243536</v>
      </c>
      <c r="T28" s="67">
        <v>28.354067436377299</v>
      </c>
      <c r="U28" s="69">
        <v>5.6212553855272498</v>
      </c>
    </row>
    <row r="29" spans="1:21" ht="12" thickBot="1" x14ac:dyDescent="0.2">
      <c r="A29" s="52"/>
      <c r="B29" s="41" t="s">
        <v>27</v>
      </c>
      <c r="C29" s="42"/>
      <c r="D29" s="67">
        <v>813289.11589999998</v>
      </c>
      <c r="E29" s="67">
        <v>2089464</v>
      </c>
      <c r="F29" s="68">
        <v>38.923337080705899</v>
      </c>
      <c r="G29" s="67">
        <v>814978.70990000002</v>
      </c>
      <c r="H29" s="68">
        <v>-0.20731756295905299</v>
      </c>
      <c r="I29" s="67">
        <v>137818.36850000001</v>
      </c>
      <c r="J29" s="68">
        <v>16.945802643318</v>
      </c>
      <c r="K29" s="67">
        <v>156609.8842</v>
      </c>
      <c r="L29" s="68">
        <v>19.216438699265701</v>
      </c>
      <c r="M29" s="68">
        <v>-0.119989333981003</v>
      </c>
      <c r="N29" s="67">
        <v>8397921.4517999999</v>
      </c>
      <c r="O29" s="67">
        <v>30246003.272500001</v>
      </c>
      <c r="P29" s="67">
        <v>101388</v>
      </c>
      <c r="Q29" s="67">
        <v>104998</v>
      </c>
      <c r="R29" s="68">
        <v>-3.4381607268709899</v>
      </c>
      <c r="S29" s="67">
        <v>8.0215520170039891</v>
      </c>
      <c r="T29" s="67">
        <v>7.3717743080820597</v>
      </c>
      <c r="U29" s="69">
        <v>8.1003988697515901</v>
      </c>
    </row>
    <row r="30" spans="1:21" ht="12" thickBot="1" x14ac:dyDescent="0.2">
      <c r="A30" s="52"/>
      <c r="B30" s="41" t="s">
        <v>28</v>
      </c>
      <c r="C30" s="42"/>
      <c r="D30" s="67">
        <v>1871792.6058</v>
      </c>
      <c r="E30" s="67">
        <v>6129870</v>
      </c>
      <c r="F30" s="68">
        <v>30.5356003602034</v>
      </c>
      <c r="G30" s="67">
        <v>891193.99300000002</v>
      </c>
      <c r="H30" s="68">
        <v>110.032004311322</v>
      </c>
      <c r="I30" s="67">
        <v>222702.19070000001</v>
      </c>
      <c r="J30" s="68">
        <v>11.897802673753899</v>
      </c>
      <c r="K30" s="67">
        <v>133498.1833</v>
      </c>
      <c r="L30" s="68">
        <v>14.9796996331415</v>
      </c>
      <c r="M30" s="68">
        <v>0.66820390506392802</v>
      </c>
      <c r="N30" s="67">
        <v>14764885.754899999</v>
      </c>
      <c r="O30" s="67">
        <v>46230075.409000002</v>
      </c>
      <c r="P30" s="67">
        <v>81340</v>
      </c>
      <c r="Q30" s="67">
        <v>77294</v>
      </c>
      <c r="R30" s="68">
        <v>5.2345589567107398</v>
      </c>
      <c r="S30" s="67">
        <v>23.011957287927199</v>
      </c>
      <c r="T30" s="67">
        <v>20.9095591986441</v>
      </c>
      <c r="U30" s="69">
        <v>9.1361115570385003</v>
      </c>
    </row>
    <row r="31" spans="1:21" ht="12" thickBot="1" x14ac:dyDescent="0.2">
      <c r="A31" s="52"/>
      <c r="B31" s="41" t="s">
        <v>29</v>
      </c>
      <c r="C31" s="42"/>
      <c r="D31" s="67">
        <v>1111411.71</v>
      </c>
      <c r="E31" s="67">
        <v>2425031</v>
      </c>
      <c r="F31" s="68">
        <v>45.830824843063901</v>
      </c>
      <c r="G31" s="67">
        <v>498049.66989999998</v>
      </c>
      <c r="H31" s="68">
        <v>123.152785187701</v>
      </c>
      <c r="I31" s="67">
        <v>30365.171200000001</v>
      </c>
      <c r="J31" s="68">
        <v>2.7321262612933999</v>
      </c>
      <c r="K31" s="67">
        <v>47362.059200000003</v>
      </c>
      <c r="L31" s="68">
        <v>9.5095051884101203</v>
      </c>
      <c r="M31" s="68">
        <v>-0.35887138961221499</v>
      </c>
      <c r="N31" s="67">
        <v>15494038.846899999</v>
      </c>
      <c r="O31" s="67">
        <v>75011368.338200003</v>
      </c>
      <c r="P31" s="67">
        <v>27700</v>
      </c>
      <c r="Q31" s="67">
        <v>30516</v>
      </c>
      <c r="R31" s="68">
        <v>-9.2279459955433207</v>
      </c>
      <c r="S31" s="67">
        <v>40.1231664259928</v>
      </c>
      <c r="T31" s="67">
        <v>51.922317184427797</v>
      </c>
      <c r="U31" s="69">
        <v>-29.407327011936101</v>
      </c>
    </row>
    <row r="32" spans="1:21" ht="12" thickBot="1" x14ac:dyDescent="0.2">
      <c r="A32" s="52"/>
      <c r="B32" s="41" t="s">
        <v>30</v>
      </c>
      <c r="C32" s="42"/>
      <c r="D32" s="67">
        <v>161550.6341</v>
      </c>
      <c r="E32" s="67">
        <v>567621</v>
      </c>
      <c r="F32" s="68">
        <v>28.461003750742101</v>
      </c>
      <c r="G32" s="67">
        <v>234847.93549999999</v>
      </c>
      <c r="H32" s="68">
        <v>-31.210536828415101</v>
      </c>
      <c r="I32" s="67">
        <v>42689.298900000002</v>
      </c>
      <c r="J32" s="68">
        <v>26.424717635942699</v>
      </c>
      <c r="K32" s="67">
        <v>60048.381000000001</v>
      </c>
      <c r="L32" s="68">
        <v>25.5690478488366</v>
      </c>
      <c r="M32" s="68">
        <v>-0.28908493136559299</v>
      </c>
      <c r="N32" s="67">
        <v>1625508.0086999999</v>
      </c>
      <c r="O32" s="67">
        <v>5575015.5280999998</v>
      </c>
      <c r="P32" s="67">
        <v>25570</v>
      </c>
      <c r="Q32" s="67">
        <v>27613</v>
      </c>
      <c r="R32" s="68">
        <v>-7.3986890232861304</v>
      </c>
      <c r="S32" s="67">
        <v>6.3179755220962104</v>
      </c>
      <c r="T32" s="67">
        <v>5.6369160612754898</v>
      </c>
      <c r="U32" s="69">
        <v>10.7797103429542</v>
      </c>
    </row>
    <row r="33" spans="1:21" ht="12" thickBot="1" x14ac:dyDescent="0.2">
      <c r="A33" s="52"/>
      <c r="B33" s="41" t="s">
        <v>31</v>
      </c>
      <c r="C33" s="42"/>
      <c r="D33" s="67">
        <v>0.85470000000000002</v>
      </c>
      <c r="E33" s="70"/>
      <c r="F33" s="70"/>
      <c r="G33" s="67">
        <v>146.15430000000001</v>
      </c>
      <c r="H33" s="68">
        <v>-99.415207079093804</v>
      </c>
      <c r="I33" s="67">
        <v>-5.4600000000000003E-2</v>
      </c>
      <c r="J33" s="68">
        <v>-6.38820638820639</v>
      </c>
      <c r="K33" s="67">
        <v>28.456900000000001</v>
      </c>
      <c r="L33" s="68">
        <v>19.470450065444499</v>
      </c>
      <c r="M33" s="68">
        <v>-1.0019186910731701</v>
      </c>
      <c r="N33" s="67">
        <v>11.2972</v>
      </c>
      <c r="O33" s="67">
        <v>35.7438</v>
      </c>
      <c r="P33" s="67">
        <v>1</v>
      </c>
      <c r="Q33" s="70"/>
      <c r="R33" s="70"/>
      <c r="S33" s="67">
        <v>0.85470000000000002</v>
      </c>
      <c r="T33" s="70"/>
      <c r="U33" s="71"/>
    </row>
    <row r="34" spans="1:21" ht="12" thickBot="1" x14ac:dyDescent="0.2">
      <c r="A34" s="52"/>
      <c r="B34" s="41" t="s">
        <v>32</v>
      </c>
      <c r="C34" s="42"/>
      <c r="D34" s="67">
        <v>483282.45520000003</v>
      </c>
      <c r="E34" s="67">
        <v>1070289</v>
      </c>
      <c r="F34" s="68">
        <v>45.154388693147403</v>
      </c>
      <c r="G34" s="67">
        <v>132568.5221</v>
      </c>
      <c r="H34" s="68">
        <v>264.55294782229498</v>
      </c>
      <c r="I34" s="67">
        <v>65721.756800000003</v>
      </c>
      <c r="J34" s="68">
        <v>13.5990363591416</v>
      </c>
      <c r="K34" s="67">
        <v>13823.7837</v>
      </c>
      <c r="L34" s="68">
        <v>10.4276516634713</v>
      </c>
      <c r="M34" s="68">
        <v>3.7542523976268498</v>
      </c>
      <c r="N34" s="67">
        <v>3939977.2700999998</v>
      </c>
      <c r="O34" s="67">
        <v>12475698.8018</v>
      </c>
      <c r="P34" s="67">
        <v>18368</v>
      </c>
      <c r="Q34" s="67">
        <v>16727</v>
      </c>
      <c r="R34" s="68">
        <v>9.8104860405332701</v>
      </c>
      <c r="S34" s="67">
        <v>26.311109277003499</v>
      </c>
      <c r="T34" s="67">
        <v>26.3934992228134</v>
      </c>
      <c r="U34" s="69">
        <v>-0.31313748478839998</v>
      </c>
    </row>
    <row r="35" spans="1:21" ht="12" thickBot="1" x14ac:dyDescent="0.2">
      <c r="A35" s="52"/>
      <c r="B35" s="41" t="s">
        <v>36</v>
      </c>
      <c r="C35" s="42"/>
      <c r="D35" s="70"/>
      <c r="E35" s="67">
        <v>456325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52"/>
      <c r="B36" s="41" t="s">
        <v>37</v>
      </c>
      <c r="C36" s="42"/>
      <c r="D36" s="70"/>
      <c r="E36" s="67">
        <v>162475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thickBot="1" x14ac:dyDescent="0.2">
      <c r="A37" s="52"/>
      <c r="B37" s="41" t="s">
        <v>38</v>
      </c>
      <c r="C37" s="42"/>
      <c r="D37" s="70"/>
      <c r="E37" s="67">
        <v>234801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52"/>
      <c r="B38" s="41" t="s">
        <v>33</v>
      </c>
      <c r="C38" s="42"/>
      <c r="D38" s="67">
        <v>399608.54710000003</v>
      </c>
      <c r="E38" s="67">
        <v>239599</v>
      </c>
      <c r="F38" s="68">
        <v>166.78222659527</v>
      </c>
      <c r="G38" s="67">
        <v>416477.34940000001</v>
      </c>
      <c r="H38" s="68">
        <v>-4.0503528761653298</v>
      </c>
      <c r="I38" s="67">
        <v>22459.917099999999</v>
      </c>
      <c r="J38" s="68">
        <v>5.6204796576534504</v>
      </c>
      <c r="K38" s="67">
        <v>24418.8102</v>
      </c>
      <c r="L38" s="68">
        <v>5.8631784502036099</v>
      </c>
      <c r="M38" s="68">
        <v>-8.0220661201584997E-2</v>
      </c>
      <c r="N38" s="67">
        <v>3442452.2409000001</v>
      </c>
      <c r="O38" s="67">
        <v>10714816.358899999</v>
      </c>
      <c r="P38" s="67">
        <v>486</v>
      </c>
      <c r="Q38" s="67">
        <v>401</v>
      </c>
      <c r="R38" s="68">
        <v>21.197007481296801</v>
      </c>
      <c r="S38" s="67">
        <v>822.23980884773698</v>
      </c>
      <c r="T38" s="67">
        <v>771.13093117206995</v>
      </c>
      <c r="U38" s="69">
        <v>6.21581163131584</v>
      </c>
    </row>
    <row r="39" spans="1:21" ht="12" thickBot="1" x14ac:dyDescent="0.2">
      <c r="A39" s="52"/>
      <c r="B39" s="41" t="s">
        <v>34</v>
      </c>
      <c r="C39" s="42"/>
      <c r="D39" s="67">
        <v>1063767.0508000001</v>
      </c>
      <c r="E39" s="67">
        <v>883657</v>
      </c>
      <c r="F39" s="68">
        <v>120.38234867148699</v>
      </c>
      <c r="G39" s="67">
        <v>722779.20209999999</v>
      </c>
      <c r="H39" s="68">
        <v>47.177318842224103</v>
      </c>
      <c r="I39" s="67">
        <v>62344.285900000003</v>
      </c>
      <c r="J39" s="68">
        <v>5.8607084937547498</v>
      </c>
      <c r="K39" s="67">
        <v>48172.6345</v>
      </c>
      <c r="L39" s="68">
        <v>6.6649170811828498</v>
      </c>
      <c r="M39" s="68">
        <v>0.29418468695126099</v>
      </c>
      <c r="N39" s="67">
        <v>10053751.200999999</v>
      </c>
      <c r="O39" s="67">
        <v>28862701.504700001</v>
      </c>
      <c r="P39" s="67">
        <v>4729</v>
      </c>
      <c r="Q39" s="67">
        <v>4667</v>
      </c>
      <c r="R39" s="68">
        <v>1.3284765373901899</v>
      </c>
      <c r="S39" s="67">
        <v>224.945453753436</v>
      </c>
      <c r="T39" s="67">
        <v>215.343511227769</v>
      </c>
      <c r="U39" s="69">
        <v>4.2685648300283097</v>
      </c>
    </row>
    <row r="40" spans="1:21" ht="12" thickBot="1" x14ac:dyDescent="0.2">
      <c r="A40" s="52"/>
      <c r="B40" s="41" t="s">
        <v>39</v>
      </c>
      <c r="C40" s="42"/>
      <c r="D40" s="70"/>
      <c r="E40" s="67">
        <v>164430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52"/>
      <c r="B41" s="41" t="s">
        <v>40</v>
      </c>
      <c r="C41" s="42"/>
      <c r="D41" s="70"/>
      <c r="E41" s="67">
        <v>34065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53"/>
      <c r="B42" s="41" t="s">
        <v>35</v>
      </c>
      <c r="C42" s="42"/>
      <c r="D42" s="72">
        <v>288348.28320000001</v>
      </c>
      <c r="E42" s="72">
        <v>62945</v>
      </c>
      <c r="F42" s="73">
        <v>458.09561235999701</v>
      </c>
      <c r="G42" s="72">
        <v>60813.241800000003</v>
      </c>
      <c r="H42" s="73">
        <v>374.15377747548399</v>
      </c>
      <c r="I42" s="72">
        <v>50025.110399999998</v>
      </c>
      <c r="J42" s="73">
        <v>17.348849746853599</v>
      </c>
      <c r="K42" s="72">
        <v>9849.4262999999992</v>
      </c>
      <c r="L42" s="73">
        <v>16.196186896913598</v>
      </c>
      <c r="M42" s="73">
        <v>4.0789872299465797</v>
      </c>
      <c r="N42" s="72">
        <v>673906.96409999998</v>
      </c>
      <c r="O42" s="72">
        <v>1262249.9399000001</v>
      </c>
      <c r="P42" s="72">
        <v>42</v>
      </c>
      <c r="Q42" s="72">
        <v>35</v>
      </c>
      <c r="R42" s="73">
        <v>20</v>
      </c>
      <c r="S42" s="72">
        <v>6865.4353142857099</v>
      </c>
      <c r="T42" s="72">
        <v>1823.81514285714</v>
      </c>
      <c r="U42" s="74">
        <v>73.434821546390296</v>
      </c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30:C30"/>
    <mergeCell ref="B24:C24"/>
    <mergeCell ref="B19:C19"/>
    <mergeCell ref="B20:C20"/>
    <mergeCell ref="B21:C21"/>
    <mergeCell ref="B22:C22"/>
    <mergeCell ref="B23:C23"/>
    <mergeCell ref="B35:C35"/>
    <mergeCell ref="B36:C3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144855</v>
      </c>
      <c r="D2" s="32">
        <v>1520930.72390427</v>
      </c>
      <c r="E2" s="32">
        <v>1168357.85682564</v>
      </c>
      <c r="F2" s="32">
        <v>352572.867078632</v>
      </c>
      <c r="G2" s="32">
        <v>1168357.85682564</v>
      </c>
      <c r="H2" s="32">
        <v>0.23181388970404099</v>
      </c>
    </row>
    <row r="3" spans="1:8" ht="14.25" x14ac:dyDescent="0.2">
      <c r="A3" s="32">
        <v>2</v>
      </c>
      <c r="B3" s="33">
        <v>13</v>
      </c>
      <c r="C3" s="32">
        <v>19825</v>
      </c>
      <c r="D3" s="32">
        <v>180070.825878806</v>
      </c>
      <c r="E3" s="32">
        <v>147667.07430534001</v>
      </c>
      <c r="F3" s="32">
        <v>32403.751573466499</v>
      </c>
      <c r="G3" s="32">
        <v>147667.07430534001</v>
      </c>
      <c r="H3" s="32">
        <v>0.179950035855754</v>
      </c>
    </row>
    <row r="4" spans="1:8" ht="14.25" x14ac:dyDescent="0.2">
      <c r="A4" s="32">
        <v>3</v>
      </c>
      <c r="B4" s="33">
        <v>14</v>
      </c>
      <c r="C4" s="32">
        <v>166983</v>
      </c>
      <c r="D4" s="32">
        <v>428845.919453846</v>
      </c>
      <c r="E4" s="32">
        <v>356787.53781880299</v>
      </c>
      <c r="F4" s="32">
        <v>72058.381635042693</v>
      </c>
      <c r="G4" s="32">
        <v>356787.53781880299</v>
      </c>
      <c r="H4" s="32">
        <v>0.16802860506825401</v>
      </c>
    </row>
    <row r="5" spans="1:8" ht="14.25" x14ac:dyDescent="0.2">
      <c r="A5" s="32">
        <v>4</v>
      </c>
      <c r="B5" s="33">
        <v>15</v>
      </c>
      <c r="C5" s="32">
        <v>5925</v>
      </c>
      <c r="D5" s="32">
        <v>98915.347181196601</v>
      </c>
      <c r="E5" s="32">
        <v>76200.338352991501</v>
      </c>
      <c r="F5" s="32">
        <v>22715.0088282051</v>
      </c>
      <c r="G5" s="32">
        <v>76200.338352991501</v>
      </c>
      <c r="H5" s="32">
        <v>0.22964089471975399</v>
      </c>
    </row>
    <row r="6" spans="1:8" ht="14.25" x14ac:dyDescent="0.2">
      <c r="A6" s="32">
        <v>5</v>
      </c>
      <c r="B6" s="33">
        <v>16</v>
      </c>
      <c r="C6" s="32">
        <v>4376</v>
      </c>
      <c r="D6" s="32">
        <v>333919.167057265</v>
      </c>
      <c r="E6" s="32">
        <v>295111.79944700899</v>
      </c>
      <c r="F6" s="32">
        <v>38807.367610256399</v>
      </c>
      <c r="G6" s="32">
        <v>295111.79944700899</v>
      </c>
      <c r="H6" s="32">
        <v>0.116217849823521</v>
      </c>
    </row>
    <row r="7" spans="1:8" ht="14.25" x14ac:dyDescent="0.2">
      <c r="A7" s="32">
        <v>6</v>
      </c>
      <c r="B7" s="33">
        <v>17</v>
      </c>
      <c r="C7" s="32">
        <v>32262</v>
      </c>
      <c r="D7" s="32">
        <v>496055.04451111099</v>
      </c>
      <c r="E7" s="32">
        <v>419168.84809487202</v>
      </c>
      <c r="F7" s="32">
        <v>76886.196416239298</v>
      </c>
      <c r="G7" s="32">
        <v>419168.84809487202</v>
      </c>
      <c r="H7" s="32">
        <v>0.15499529188744501</v>
      </c>
    </row>
    <row r="8" spans="1:8" ht="14.25" x14ac:dyDescent="0.2">
      <c r="A8" s="32">
        <v>7</v>
      </c>
      <c r="B8" s="33">
        <v>18</v>
      </c>
      <c r="C8" s="32">
        <v>158148</v>
      </c>
      <c r="D8" s="32">
        <v>298945.44330598298</v>
      </c>
      <c r="E8" s="32">
        <v>246355.08788205101</v>
      </c>
      <c r="F8" s="32">
        <v>52590.3554239316</v>
      </c>
      <c r="G8" s="32">
        <v>246355.08788205101</v>
      </c>
      <c r="H8" s="32">
        <v>0.17591957529890601</v>
      </c>
    </row>
    <row r="9" spans="1:8" ht="14.25" x14ac:dyDescent="0.2">
      <c r="A9" s="32">
        <v>8</v>
      </c>
      <c r="B9" s="33">
        <v>19</v>
      </c>
      <c r="C9" s="32">
        <v>30286</v>
      </c>
      <c r="D9" s="32">
        <v>224929.24964700901</v>
      </c>
      <c r="E9" s="32">
        <v>221721.82557265001</v>
      </c>
      <c r="F9" s="32">
        <v>3207.4240743589698</v>
      </c>
      <c r="G9" s="32">
        <v>221721.82557265001</v>
      </c>
      <c r="H9" s="32">
        <v>1.42597020147114E-2</v>
      </c>
    </row>
    <row r="10" spans="1:8" ht="14.25" x14ac:dyDescent="0.2">
      <c r="A10" s="32">
        <v>9</v>
      </c>
      <c r="B10" s="33">
        <v>21</v>
      </c>
      <c r="C10" s="32">
        <v>341485</v>
      </c>
      <c r="D10" s="32">
        <v>1736894.0249777799</v>
      </c>
      <c r="E10" s="32">
        <v>1681355.5300265001</v>
      </c>
      <c r="F10" s="32">
        <v>55538.494951282097</v>
      </c>
      <c r="G10" s="32">
        <v>1681355.5300265001</v>
      </c>
      <c r="H10" s="35">
        <v>3.1975753357774701E-2</v>
      </c>
    </row>
    <row r="11" spans="1:8" ht="14.25" x14ac:dyDescent="0.2">
      <c r="A11" s="32">
        <v>10</v>
      </c>
      <c r="B11" s="33">
        <v>22</v>
      </c>
      <c r="C11" s="32">
        <v>104999</v>
      </c>
      <c r="D11" s="32">
        <v>2736733.27131795</v>
      </c>
      <c r="E11" s="32">
        <v>2535243.7755906</v>
      </c>
      <c r="F11" s="32">
        <v>201489.49572735</v>
      </c>
      <c r="G11" s="32">
        <v>2535243.7755906</v>
      </c>
      <c r="H11" s="32">
        <v>7.3624089654275193E-2</v>
      </c>
    </row>
    <row r="12" spans="1:8" ht="14.25" x14ac:dyDescent="0.2">
      <c r="A12" s="32">
        <v>11</v>
      </c>
      <c r="B12" s="33">
        <v>23</v>
      </c>
      <c r="C12" s="32">
        <v>387089.924</v>
      </c>
      <c r="D12" s="32">
        <v>7057268.7697880296</v>
      </c>
      <c r="E12" s="32">
        <v>6163800.6189504303</v>
      </c>
      <c r="F12" s="32">
        <v>893468.15083760698</v>
      </c>
      <c r="G12" s="32">
        <v>6163800.6189504303</v>
      </c>
      <c r="H12" s="32">
        <v>0.12660253987527301</v>
      </c>
    </row>
    <row r="13" spans="1:8" ht="14.25" x14ac:dyDescent="0.2">
      <c r="A13" s="32">
        <v>12</v>
      </c>
      <c r="B13" s="33">
        <v>24</v>
      </c>
      <c r="C13" s="32">
        <v>47376.142</v>
      </c>
      <c r="D13" s="32">
        <v>1282798.0150572599</v>
      </c>
      <c r="E13" s="32">
        <v>1198170.5770487201</v>
      </c>
      <c r="F13" s="32">
        <v>84627.438008547004</v>
      </c>
      <c r="G13" s="32">
        <v>1198170.5770487201</v>
      </c>
      <c r="H13" s="32">
        <v>6.5970976736169307E-2</v>
      </c>
    </row>
    <row r="14" spans="1:8" ht="14.25" x14ac:dyDescent="0.2">
      <c r="A14" s="32">
        <v>13</v>
      </c>
      <c r="B14" s="33">
        <v>25</v>
      </c>
      <c r="C14" s="32">
        <v>143697</v>
      </c>
      <c r="D14" s="32">
        <v>2198972.62357692</v>
      </c>
      <c r="E14" s="32">
        <v>2084919.0814384599</v>
      </c>
      <c r="F14" s="32">
        <v>114053.542138462</v>
      </c>
      <c r="G14" s="32">
        <v>2084919.0814384599</v>
      </c>
      <c r="H14" s="32">
        <v>5.1866740365752298E-2</v>
      </c>
    </row>
    <row r="15" spans="1:8" ht="14.25" x14ac:dyDescent="0.2">
      <c r="A15" s="32">
        <v>14</v>
      </c>
      <c r="B15" s="33">
        <v>26</v>
      </c>
      <c r="C15" s="32">
        <v>83859</v>
      </c>
      <c r="D15" s="32">
        <v>768115.48792644299</v>
      </c>
      <c r="E15" s="32">
        <v>643139.65578906296</v>
      </c>
      <c r="F15" s="32">
        <v>124975.83213738</v>
      </c>
      <c r="G15" s="32">
        <v>643139.65578906296</v>
      </c>
      <c r="H15" s="32">
        <v>0.16270448142473601</v>
      </c>
    </row>
    <row r="16" spans="1:8" ht="14.25" x14ac:dyDescent="0.2">
      <c r="A16" s="32">
        <v>15</v>
      </c>
      <c r="B16" s="33">
        <v>27</v>
      </c>
      <c r="C16" s="32">
        <v>234252.22</v>
      </c>
      <c r="D16" s="32">
        <v>2203775.7776000001</v>
      </c>
      <c r="E16" s="32">
        <v>1918107.0244</v>
      </c>
      <c r="F16" s="32">
        <v>285668.75319999998</v>
      </c>
      <c r="G16" s="32">
        <v>1918107.0244</v>
      </c>
      <c r="H16" s="32">
        <v>0.12962695937746699</v>
      </c>
    </row>
    <row r="17" spans="1:8" ht="14.25" x14ac:dyDescent="0.2">
      <c r="A17" s="32">
        <v>16</v>
      </c>
      <c r="B17" s="33">
        <v>29</v>
      </c>
      <c r="C17" s="32">
        <v>283382</v>
      </c>
      <c r="D17" s="32">
        <v>3885841.72636496</v>
      </c>
      <c r="E17" s="32">
        <v>3520552.8657999998</v>
      </c>
      <c r="F17" s="32">
        <v>365288.86056495702</v>
      </c>
      <c r="G17" s="32">
        <v>3520552.8657999998</v>
      </c>
      <c r="H17" s="32">
        <v>9.4005079539528705E-2</v>
      </c>
    </row>
    <row r="18" spans="1:8" ht="14.25" x14ac:dyDescent="0.2">
      <c r="A18" s="32">
        <v>17</v>
      </c>
      <c r="B18" s="33">
        <v>31</v>
      </c>
      <c r="C18" s="32">
        <v>43612.273000000001</v>
      </c>
      <c r="D18" s="32">
        <v>675931.38699157396</v>
      </c>
      <c r="E18" s="32">
        <v>563838.40609742096</v>
      </c>
      <c r="F18" s="32">
        <v>112092.98089415301</v>
      </c>
      <c r="G18" s="32">
        <v>563838.40609742096</v>
      </c>
      <c r="H18" s="32">
        <v>0.16583485106832299</v>
      </c>
    </row>
    <row r="19" spans="1:8" ht="14.25" x14ac:dyDescent="0.2">
      <c r="A19" s="32">
        <v>18</v>
      </c>
      <c r="B19" s="33">
        <v>32</v>
      </c>
      <c r="C19" s="32">
        <v>28533.398000000001</v>
      </c>
      <c r="D19" s="32">
        <v>625419.27020878904</v>
      </c>
      <c r="E19" s="32">
        <v>560362.01705557201</v>
      </c>
      <c r="F19" s="32">
        <v>65057.253153217302</v>
      </c>
      <c r="G19" s="32">
        <v>560362.01705557201</v>
      </c>
      <c r="H19" s="32">
        <v>0.10402182384226601</v>
      </c>
    </row>
    <row r="20" spans="1:8" ht="14.25" x14ac:dyDescent="0.2">
      <c r="A20" s="32">
        <v>19</v>
      </c>
      <c r="B20" s="33">
        <v>33</v>
      </c>
      <c r="C20" s="32">
        <v>87379.667000000001</v>
      </c>
      <c r="D20" s="32">
        <v>1689793.8415371601</v>
      </c>
      <c r="E20" s="32">
        <v>1371147.2073292299</v>
      </c>
      <c r="F20" s="32">
        <v>318646.63420792698</v>
      </c>
      <c r="G20" s="32">
        <v>1371147.2073292299</v>
      </c>
      <c r="H20" s="32">
        <v>0.188571307561438</v>
      </c>
    </row>
    <row r="21" spans="1:8" ht="14.25" x14ac:dyDescent="0.2">
      <c r="A21" s="32">
        <v>20</v>
      </c>
      <c r="B21" s="33">
        <v>34</v>
      </c>
      <c r="C21" s="32">
        <v>50404.705999999998</v>
      </c>
      <c r="D21" s="32">
        <v>450569.17415261298</v>
      </c>
      <c r="E21" s="32">
        <v>363568.61937313899</v>
      </c>
      <c r="F21" s="32">
        <v>87000.554779474507</v>
      </c>
      <c r="G21" s="32">
        <v>363568.61937313899</v>
      </c>
      <c r="H21" s="32">
        <v>0.193090339442543</v>
      </c>
    </row>
    <row r="22" spans="1:8" ht="14.25" x14ac:dyDescent="0.2">
      <c r="A22" s="32">
        <v>21</v>
      </c>
      <c r="B22" s="33">
        <v>35</v>
      </c>
      <c r="C22" s="32">
        <v>50467.754000000001</v>
      </c>
      <c r="D22" s="32">
        <v>1281598.0612548699</v>
      </c>
      <c r="E22" s="32">
        <v>1200760.0992061901</v>
      </c>
      <c r="F22" s="32">
        <v>80837.962048672605</v>
      </c>
      <c r="G22" s="32">
        <v>1200760.0992061901</v>
      </c>
      <c r="H22" s="32">
        <v>6.3075908502483694E-2</v>
      </c>
    </row>
    <row r="23" spans="1:8" ht="14.25" x14ac:dyDescent="0.2">
      <c r="A23" s="32">
        <v>22</v>
      </c>
      <c r="B23" s="33">
        <v>36</v>
      </c>
      <c r="C23" s="32">
        <v>159954.60800000001</v>
      </c>
      <c r="D23" s="32">
        <v>813289.12382300897</v>
      </c>
      <c r="E23" s="32">
        <v>675470.76972477802</v>
      </c>
      <c r="F23" s="32">
        <v>137818.35409823101</v>
      </c>
      <c r="G23" s="32">
        <v>675470.76972477802</v>
      </c>
      <c r="H23" s="32">
        <v>0.169458007074275</v>
      </c>
    </row>
    <row r="24" spans="1:8" ht="14.25" x14ac:dyDescent="0.2">
      <c r="A24" s="32">
        <v>23</v>
      </c>
      <c r="B24" s="33">
        <v>37</v>
      </c>
      <c r="C24" s="32">
        <v>165786.31299999999</v>
      </c>
      <c r="D24" s="32">
        <v>1871792.6083285599</v>
      </c>
      <c r="E24" s="32">
        <v>1649090.41839401</v>
      </c>
      <c r="F24" s="32">
        <v>222702.189934553</v>
      </c>
      <c r="G24" s="32">
        <v>1649090.41839401</v>
      </c>
      <c r="H24" s="32">
        <v>0.11897802616787601</v>
      </c>
    </row>
    <row r="25" spans="1:8" ht="14.25" x14ac:dyDescent="0.2">
      <c r="A25" s="32">
        <v>24</v>
      </c>
      <c r="B25" s="33">
        <v>38</v>
      </c>
      <c r="C25" s="32">
        <v>189349.88800000001</v>
      </c>
      <c r="D25" s="32">
        <v>1111411.6843141599</v>
      </c>
      <c r="E25" s="32">
        <v>1081046.8371973501</v>
      </c>
      <c r="F25" s="32">
        <v>30364.847116814199</v>
      </c>
      <c r="G25" s="32">
        <v>1081046.8371973501</v>
      </c>
      <c r="H25" s="32">
        <v>2.7320971648369899E-2</v>
      </c>
    </row>
    <row r="26" spans="1:8" ht="14.25" x14ac:dyDescent="0.2">
      <c r="A26" s="32">
        <v>25</v>
      </c>
      <c r="B26" s="33">
        <v>39</v>
      </c>
      <c r="C26" s="32">
        <v>91707.087</v>
      </c>
      <c r="D26" s="32">
        <v>161550.535611542</v>
      </c>
      <c r="E26" s="32">
        <v>118861.344036583</v>
      </c>
      <c r="F26" s="32">
        <v>42689.191574958902</v>
      </c>
      <c r="G26" s="32">
        <v>118861.344036583</v>
      </c>
      <c r="H26" s="32">
        <v>0.264246673112911</v>
      </c>
    </row>
    <row r="27" spans="1:8" ht="14.25" x14ac:dyDescent="0.2">
      <c r="A27" s="32">
        <v>26</v>
      </c>
      <c r="B27" s="33">
        <v>40</v>
      </c>
      <c r="C27" s="32">
        <v>0.13400000000000001</v>
      </c>
      <c r="D27" s="32">
        <v>0.85470000000000002</v>
      </c>
      <c r="E27" s="32">
        <v>0.9093</v>
      </c>
      <c r="F27" s="32">
        <v>-5.4600000000000003E-2</v>
      </c>
      <c r="G27" s="32">
        <v>0.9093</v>
      </c>
      <c r="H27" s="32">
        <v>-6.3882063882063897E-2</v>
      </c>
    </row>
    <row r="28" spans="1:8" ht="14.25" x14ac:dyDescent="0.2">
      <c r="A28" s="32">
        <v>27</v>
      </c>
      <c r="B28" s="33">
        <v>42</v>
      </c>
      <c r="C28" s="32">
        <v>19608.998</v>
      </c>
      <c r="D28" s="32">
        <v>483282.45390000002</v>
      </c>
      <c r="E28" s="32">
        <v>417560.70649999997</v>
      </c>
      <c r="F28" s="32">
        <v>65721.747399999993</v>
      </c>
      <c r="G28" s="32">
        <v>417560.70649999997</v>
      </c>
      <c r="H28" s="32">
        <v>0.13599034450689801</v>
      </c>
    </row>
    <row r="29" spans="1:8" ht="14.25" x14ac:dyDescent="0.2">
      <c r="A29" s="32">
        <v>28</v>
      </c>
      <c r="B29" s="33">
        <v>75</v>
      </c>
      <c r="C29" s="32">
        <v>494</v>
      </c>
      <c r="D29" s="32">
        <v>399608.547008547</v>
      </c>
      <c r="E29" s="32">
        <v>377148.62820512801</v>
      </c>
      <c r="F29" s="32">
        <v>22459.918803418801</v>
      </c>
      <c r="G29" s="32">
        <v>377148.62820512801</v>
      </c>
      <c r="H29" s="32">
        <v>5.6204800852116002E-2</v>
      </c>
    </row>
    <row r="30" spans="1:8" ht="14.25" x14ac:dyDescent="0.2">
      <c r="A30" s="32">
        <v>29</v>
      </c>
      <c r="B30" s="33">
        <v>76</v>
      </c>
      <c r="C30" s="32">
        <v>5291</v>
      </c>
      <c r="D30" s="32">
        <v>1063767.03869829</v>
      </c>
      <c r="E30" s="32">
        <v>1001422.76264957</v>
      </c>
      <c r="F30" s="32">
        <v>62344.276048717897</v>
      </c>
      <c r="G30" s="32">
        <v>1001422.76264957</v>
      </c>
      <c r="H30" s="32">
        <v>5.8607076343526597E-2</v>
      </c>
    </row>
    <row r="31" spans="1:8" ht="14.25" x14ac:dyDescent="0.2">
      <c r="A31" s="32">
        <v>30</v>
      </c>
      <c r="B31" s="33">
        <v>99</v>
      </c>
      <c r="C31" s="32">
        <v>43</v>
      </c>
      <c r="D31" s="32">
        <v>288348.28303456597</v>
      </c>
      <c r="E31" s="32">
        <v>238323.173284925</v>
      </c>
      <c r="F31" s="32">
        <v>50025.109749640702</v>
      </c>
      <c r="G31" s="32">
        <v>238323.173284925</v>
      </c>
      <c r="H31" s="32">
        <v>0.17348849531260699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2015-02-12T06:41:52Z</dcterms:modified>
</cp:coreProperties>
</file>