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<sst xmlns="http://schemas.openxmlformats.org/spreadsheetml/2006/main" count="113" uniqueCount="71">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</sst>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61608221.011200003</v>
      </c>
      <c r="F3" s="25">
        <f>RA!I7</f>
        <v>5715523.4929999998</v>
      </c>
      <c r="G3" s="16">
        <f>E3-F3</f>
        <v>55892697.518200003</v>
      </c>
      <c r="H3" s="27">
        <f>RA!J7</f>
        <v>9.27720911136349</v>
      </c>
      <c r="I3" s="20">
        <f>SUM(I4:I38)</f>
        <v>61608232.765219122</v>
      </c>
      <c r="J3" s="21">
        <f>SUM(J4:J38)</f>
        <v>55892697.53863664</v>
      </c>
      <c r="K3" s="22">
        <f>E3-I3</f>
        <v>-11.754019118845463</v>
      </c>
      <c r="L3" s="22">
        <f>G3-J3</f>
        <v>-2.0436637103557587E-2</v>
      </c>
    </row>
    <row r="4" spans="1:13" x14ac:dyDescent="0.15">
      <c r="A4" s="40">
        <f>RA!A8</f>
        <v>42049</v>
      </c>
      <c r="B4" s="12">
        <v>12</v>
      </c>
      <c r="C4" s="37" t="s">
        <v>6</v>
      </c>
      <c r="D4" s="37"/>
      <c r="E4" s="15">
        <f>VLOOKUP(C4,RA!B8:D37,3,0)</f>
        <v>2371339.8968000002</v>
      </c>
      <c r="F4" s="25">
        <f>VLOOKUP(C4,RA!B8:I40,8,0)</f>
        <v>503376.96649999998</v>
      </c>
      <c r="G4" s="16">
        <f t="shared" ref="G4:G38" si="0">E4-F4</f>
        <v>1867962.9303000001</v>
      </c>
      <c r="H4" s="27">
        <f>RA!J8</f>
        <v>21.227533310567601</v>
      </c>
      <c r="I4" s="20">
        <f>VLOOKUP(B4,RMS!B:D,3,FALSE)</f>
        <v>2371343.4633170902</v>
      </c>
      <c r="J4" s="21">
        <f>VLOOKUP(B4,RMS!B:E,4,FALSE)</f>
        <v>1867962.9713179499</v>
      </c>
      <c r="K4" s="22">
        <f t="shared" ref="K4:K38" si="1">E4-I4</f>
        <v>-3.566517089959234</v>
      </c>
      <c r="L4" s="22">
        <f t="shared" ref="L4:L38" si="2">G4-J4</f>
        <v>-4.1017949813976884E-2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VLOOKUP(C5,RA!B8:D38,3,0)</f>
        <v>283942.75</v>
      </c>
      <c r="F5" s="25">
        <f>VLOOKUP(C5,RA!B9:I41,8,0)</f>
        <v>33249.846400000002</v>
      </c>
      <c r="G5" s="16">
        <f t="shared" si="0"/>
        <v>250692.90359999999</v>
      </c>
      <c r="H5" s="27">
        <f>RA!J9</f>
        <v>11.7100529596195</v>
      </c>
      <c r="I5" s="20">
        <f>VLOOKUP(B5,RMS!B:D,3,FALSE)</f>
        <v>283942.99752908299</v>
      </c>
      <c r="J5" s="21">
        <f>VLOOKUP(B5,RMS!B:E,4,FALSE)</f>
        <v>250692.884635133</v>
      </c>
      <c r="K5" s="22">
        <f t="shared" si="1"/>
        <v>-0.24752908298978582</v>
      </c>
      <c r="L5" s="22">
        <f t="shared" si="2"/>
        <v>1.896486699115485E-2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VLOOKUP(C6,RA!B10:D39,3,0)</f>
        <v>721495.37360000005</v>
      </c>
      <c r="F6" s="25">
        <f>VLOOKUP(C6,RA!B10:I42,8,0)</f>
        <v>82947.577000000005</v>
      </c>
      <c r="G6" s="16">
        <f t="shared" si="0"/>
        <v>638547.7966</v>
      </c>
      <c r="H6" s="27">
        <f>RA!J10</f>
        <v>11.496619387331901</v>
      </c>
      <c r="I6" s="20">
        <f>VLOOKUP(B6,RMS!B:D,3,FALSE)</f>
        <v>721496.23388974403</v>
      </c>
      <c r="J6" s="21">
        <f>VLOOKUP(B6,RMS!B:E,4,FALSE)</f>
        <v>638547.79568888899</v>
      </c>
      <c r="K6" s="22">
        <f>E6-I6</f>
        <v>-0.86028974398504943</v>
      </c>
      <c r="L6" s="22">
        <f t="shared" si="2"/>
        <v>9.111110121011734E-4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VLOOKUP(C7,RA!B10:D40,3,0)</f>
        <v>137233.9755</v>
      </c>
      <c r="F7" s="25">
        <f>VLOOKUP(C7,RA!B11:I43,8,0)</f>
        <v>29543.3351</v>
      </c>
      <c r="G7" s="16">
        <f t="shared" si="0"/>
        <v>107690.6404</v>
      </c>
      <c r="H7" s="27">
        <f>RA!J11</f>
        <v>21.527712064276699</v>
      </c>
      <c r="I7" s="20">
        <f>VLOOKUP(B7,RMS!B:D,3,FALSE)</f>
        <v>137234.11089401701</v>
      </c>
      <c r="J7" s="21">
        <f>VLOOKUP(B7,RMS!B:E,4,FALSE)</f>
        <v>107690.64067265</v>
      </c>
      <c r="K7" s="22">
        <f t="shared" si="1"/>
        <v>-0.13539401700836606</v>
      </c>
      <c r="L7" s="22">
        <f t="shared" si="2"/>
        <v>-2.7264999516773969E-4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VLOOKUP(C8,RA!B12:D40,3,0)</f>
        <v>646387.89789999998</v>
      </c>
      <c r="F8" s="25">
        <f>VLOOKUP(C8,RA!B12:I44,8,0)</f>
        <v>-39834.357799999998</v>
      </c>
      <c r="G8" s="16">
        <f t="shared" si="0"/>
        <v>686222.25569999998</v>
      </c>
      <c r="H8" s="27">
        <f>RA!J12</f>
        <v>-6.1626088497966602</v>
      </c>
      <c r="I8" s="20">
        <f>VLOOKUP(B8,RMS!B:D,3,FALSE)</f>
        <v>646387.86399401701</v>
      </c>
      <c r="J8" s="21">
        <f>VLOOKUP(B8,RMS!B:E,4,FALSE)</f>
        <v>686222.25585726497</v>
      </c>
      <c r="K8" s="22">
        <f t="shared" si="1"/>
        <v>3.3905982971191406E-2</v>
      </c>
      <c r="L8" s="22">
        <f t="shared" si="2"/>
        <v>-1.5726499259471893E-4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VLOOKUP(C9,RA!B12:D41,3,0)</f>
        <v>742661.62560000003</v>
      </c>
      <c r="F9" s="25">
        <f>VLOOKUP(C9,RA!B13:I45,8,0)</f>
        <v>63687.071600000003</v>
      </c>
      <c r="G9" s="16">
        <f t="shared" si="0"/>
        <v>678974.554</v>
      </c>
      <c r="H9" s="27">
        <f>RA!J13</f>
        <v>8.5755166827890008</v>
      </c>
      <c r="I9" s="20">
        <f>VLOOKUP(B9,RMS!B:D,3,FALSE)</f>
        <v>742662.213152137</v>
      </c>
      <c r="J9" s="21">
        <f>VLOOKUP(B9,RMS!B:E,4,FALSE)</f>
        <v>678974.55430427403</v>
      </c>
      <c r="K9" s="22">
        <f t="shared" si="1"/>
        <v>-0.58755213697440922</v>
      </c>
      <c r="L9" s="22">
        <f t="shared" si="2"/>
        <v>-3.0427402816712856E-4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VLOOKUP(C10,RA!B14:D42,3,0)</f>
        <v>497652.62780000002</v>
      </c>
      <c r="F10" s="25">
        <f>VLOOKUP(C10,RA!B14:I46,8,0)</f>
        <v>89859.931400000001</v>
      </c>
      <c r="G10" s="16">
        <f t="shared" si="0"/>
        <v>407792.69640000002</v>
      </c>
      <c r="H10" s="27">
        <f>RA!J14</f>
        <v>18.056758144179501</v>
      </c>
      <c r="I10" s="20">
        <f>VLOOKUP(B10,RMS!B:D,3,FALSE)</f>
        <v>497652.62778461498</v>
      </c>
      <c r="J10" s="21">
        <f>VLOOKUP(B10,RMS!B:E,4,FALSE)</f>
        <v>407792.70474529901</v>
      </c>
      <c r="K10" s="22">
        <f t="shared" si="1"/>
        <v>1.5385041479021311E-5</v>
      </c>
      <c r="L10" s="22">
        <f t="shared" si="2"/>
        <v>-8.3452989929355681E-3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VLOOKUP(C11,RA!B14:D43,3,0)</f>
        <v>306300.6654</v>
      </c>
      <c r="F11" s="25">
        <f>VLOOKUP(C11,RA!B15:I47,8,0)</f>
        <v>13834.6674</v>
      </c>
      <c r="G11" s="16">
        <f t="shared" si="0"/>
        <v>292465.99800000002</v>
      </c>
      <c r="H11" s="27">
        <f>RA!J15</f>
        <v>4.5166951831244697</v>
      </c>
      <c r="I11" s="20">
        <f>VLOOKUP(B11,RMS!B:D,3,FALSE)</f>
        <v>306300.90862735</v>
      </c>
      <c r="J11" s="21">
        <f>VLOOKUP(B11,RMS!B:E,4,FALSE)</f>
        <v>292465.99866068398</v>
      </c>
      <c r="K11" s="22">
        <f t="shared" si="1"/>
        <v>-0.24322735000168905</v>
      </c>
      <c r="L11" s="22">
        <f t="shared" si="2"/>
        <v>-6.6068395972251892E-4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VLOOKUP(C12,RA!B16:D44,3,0)</f>
        <v>3551831.6255000001</v>
      </c>
      <c r="F12" s="25">
        <f>VLOOKUP(C12,RA!B16:I48,8,0)</f>
        <v>51664.416100000002</v>
      </c>
      <c r="G12" s="16">
        <f t="shared" si="0"/>
        <v>3500167.2094000001</v>
      </c>
      <c r="H12" s="27">
        <f>RA!J16</f>
        <v>1.4545851703408701</v>
      </c>
      <c r="I12" s="20">
        <f>VLOOKUP(B12,RMS!B:D,3,FALSE)</f>
        <v>3551831.3875076901</v>
      </c>
      <c r="J12" s="21">
        <f>VLOOKUP(B12,RMS!B:E,4,FALSE)</f>
        <v>3500167.2090034201</v>
      </c>
      <c r="K12" s="22">
        <f t="shared" si="1"/>
        <v>0.23799230996519327</v>
      </c>
      <c r="L12" s="22">
        <f t="shared" si="2"/>
        <v>3.9657996967434883E-4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VLOOKUP(C13,RA!B16:D45,3,0)</f>
        <v>5187252.6301999995</v>
      </c>
      <c r="F13" s="25">
        <f>VLOOKUP(C13,RA!B17:I49,8,0)</f>
        <v>314086.86180000001</v>
      </c>
      <c r="G13" s="16">
        <f t="shared" si="0"/>
        <v>4873165.7683999995</v>
      </c>
      <c r="H13" s="27">
        <f>RA!J17</f>
        <v>6.0549752285323004</v>
      </c>
      <c r="I13" s="20">
        <f>VLOOKUP(B13,RMS!B:D,3,FALSE)</f>
        <v>5187253.1313717896</v>
      </c>
      <c r="J13" s="21">
        <f>VLOOKUP(B13,RMS!B:E,4,FALSE)</f>
        <v>4873165.7680521403</v>
      </c>
      <c r="K13" s="22">
        <f t="shared" si="1"/>
        <v>-0.5011717900633812</v>
      </c>
      <c r="L13" s="22">
        <f t="shared" si="2"/>
        <v>3.47859226167202E-4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VLOOKUP(C14,RA!B18:D46,3,0)</f>
        <v>14085113.2818</v>
      </c>
      <c r="F14" s="25">
        <f>VLOOKUP(C14,RA!B18:I50,8,0)</f>
        <v>1405797.1769000001</v>
      </c>
      <c r="G14" s="16">
        <f t="shared" si="0"/>
        <v>12679316.104900001</v>
      </c>
      <c r="H14" s="27">
        <f>RA!J18</f>
        <v>9.98073035533546</v>
      </c>
      <c r="I14" s="20">
        <f>VLOOKUP(B14,RMS!B:D,3,FALSE)</f>
        <v>14085112.7008166</v>
      </c>
      <c r="J14" s="21">
        <f>VLOOKUP(B14,RMS!B:E,4,FALSE)</f>
        <v>12679316.00293</v>
      </c>
      <c r="K14" s="22">
        <f t="shared" si="1"/>
        <v>0.58098340034484863</v>
      </c>
      <c r="L14" s="22">
        <f t="shared" si="2"/>
        <v>0.101970000192523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VLOOKUP(C15,RA!B18:D47,3,0)</f>
        <v>2236023.0282999999</v>
      </c>
      <c r="F15" s="25">
        <f>VLOOKUP(C15,RA!B19:I51,8,0)</f>
        <v>126727.2767</v>
      </c>
      <c r="G15" s="16">
        <f t="shared" si="0"/>
        <v>2109295.7516000001</v>
      </c>
      <c r="H15" s="27">
        <f>RA!J19</f>
        <v>5.6675300341762602</v>
      </c>
      <c r="I15" s="20">
        <f>VLOOKUP(B15,RMS!B:D,3,FALSE)</f>
        <v>2236023.0902162399</v>
      </c>
      <c r="J15" s="21">
        <f>VLOOKUP(B15,RMS!B:E,4,FALSE)</f>
        <v>2109295.7610504301</v>
      </c>
      <c r="K15" s="22">
        <f t="shared" si="1"/>
        <v>-6.1916240025311708E-2</v>
      </c>
      <c r="L15" s="22">
        <f t="shared" si="2"/>
        <v>-9.4504300504922867E-3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VLOOKUP(C16,RA!B20:D48,3,0)</f>
        <v>3105469.5184999998</v>
      </c>
      <c r="F16" s="25">
        <f>VLOOKUP(C16,RA!B20:I52,8,0)</f>
        <v>185662.68150000001</v>
      </c>
      <c r="G16" s="16">
        <f t="shared" si="0"/>
        <v>2919806.8369999998</v>
      </c>
      <c r="H16" s="27">
        <f>RA!J20</f>
        <v>5.9785704027672599</v>
      </c>
      <c r="I16" s="20">
        <f>VLOOKUP(B16,RMS!B:D,3,FALSE)</f>
        <v>3105469.8538000002</v>
      </c>
      <c r="J16" s="21">
        <f>VLOOKUP(B16,RMS!B:E,4,FALSE)</f>
        <v>2919806.8369999998</v>
      </c>
      <c r="K16" s="22">
        <f t="shared" si="1"/>
        <v>-0.33530000038444996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VLOOKUP(C17,RA!B20:D49,3,0)</f>
        <v>1424399.5988</v>
      </c>
      <c r="F17" s="25">
        <f>VLOOKUP(C17,RA!B21:I53,8,0)</f>
        <v>219867.6109</v>
      </c>
      <c r="G17" s="16">
        <f t="shared" si="0"/>
        <v>1204531.9879000001</v>
      </c>
      <c r="H17" s="27">
        <f>RA!J21</f>
        <v>15.435809662206401</v>
      </c>
      <c r="I17" s="20">
        <f>VLOOKUP(B17,RMS!B:D,3,FALSE)</f>
        <v>1424399.16317671</v>
      </c>
      <c r="J17" s="21">
        <f>VLOOKUP(B17,RMS!B:E,4,FALSE)</f>
        <v>1204531.98749899</v>
      </c>
      <c r="K17" s="22">
        <f t="shared" si="1"/>
        <v>0.4356232900172472</v>
      </c>
      <c r="L17" s="22">
        <f t="shared" si="2"/>
        <v>4.0101003833115101E-4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VLOOKUP(C18,RA!B22:D50,3,0)</f>
        <v>3338252.5170999998</v>
      </c>
      <c r="F18" s="25">
        <f>VLOOKUP(C18,RA!B22:I54,8,0)</f>
        <v>419567.8725</v>
      </c>
      <c r="G18" s="16">
        <f t="shared" si="0"/>
        <v>2918684.6445999998</v>
      </c>
      <c r="H18" s="27">
        <f>RA!J22</f>
        <v>12.5684881641155</v>
      </c>
      <c r="I18" s="20">
        <f>VLOOKUP(B18,RMS!B:D,3,FALSE)</f>
        <v>3338255.6768999998</v>
      </c>
      <c r="J18" s="21">
        <f>VLOOKUP(B18,RMS!B:E,4,FALSE)</f>
        <v>2918684.6483</v>
      </c>
      <c r="K18" s="22">
        <f t="shared" si="1"/>
        <v>-3.1598000000230968</v>
      </c>
      <c r="L18" s="22">
        <f t="shared" si="2"/>
        <v>-3.7000002339482307E-3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VLOOKUP(C19,RA!B22:D51,3,0)</f>
        <v>5469761.5815000003</v>
      </c>
      <c r="F19" s="25">
        <f>VLOOKUP(C19,RA!B23:I55,8,0)</f>
        <v>389506.03480000002</v>
      </c>
      <c r="G19" s="16">
        <f t="shared" si="0"/>
        <v>5080255.5467000008</v>
      </c>
      <c r="H19" s="27">
        <f>RA!J23</f>
        <v>7.1210788440468704</v>
      </c>
      <c r="I19" s="20">
        <f>VLOOKUP(B19,RMS!B:D,3,FALSE)</f>
        <v>5469765.2489572596</v>
      </c>
      <c r="J19" s="21">
        <f>VLOOKUP(B19,RMS!B:E,4,FALSE)</f>
        <v>5080255.6176162399</v>
      </c>
      <c r="K19" s="22">
        <f t="shared" si="1"/>
        <v>-3.667457259260118</v>
      </c>
      <c r="L19" s="22">
        <f t="shared" si="2"/>
        <v>-7.091623917222023E-2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VLOOKUP(C20,RA!B24:D52,3,0)</f>
        <v>969968.68610000005</v>
      </c>
      <c r="F20" s="25">
        <f>VLOOKUP(C20,RA!B24:I56,8,0)</f>
        <v>158719.3792</v>
      </c>
      <c r="G20" s="16">
        <f t="shared" si="0"/>
        <v>811249.30690000008</v>
      </c>
      <c r="H20" s="27">
        <f>RA!J24</f>
        <v>16.363350845703099</v>
      </c>
      <c r="I20" s="20">
        <f>VLOOKUP(B20,RMS!B:D,3,FALSE)</f>
        <v>969968.71325554803</v>
      </c>
      <c r="J20" s="21">
        <f>VLOOKUP(B20,RMS!B:E,4,FALSE)</f>
        <v>811249.32085178199</v>
      </c>
      <c r="K20" s="22">
        <f t="shared" si="1"/>
        <v>-2.7155547984875739E-2</v>
      </c>
      <c r="L20" s="22">
        <f t="shared" si="2"/>
        <v>-1.3951781904324889E-2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VLOOKUP(C21,RA!B24:D53,3,0)</f>
        <v>971863.21129999997</v>
      </c>
      <c r="F21" s="25">
        <f>VLOOKUP(C21,RA!B25:I57,8,0)</f>
        <v>92431.469599999997</v>
      </c>
      <c r="G21" s="16">
        <f t="shared" si="0"/>
        <v>879431.74170000001</v>
      </c>
      <c r="H21" s="27">
        <f>RA!J25</f>
        <v>9.5107488919516001</v>
      </c>
      <c r="I21" s="20">
        <f>VLOOKUP(B21,RMS!B:D,3,FALSE)</f>
        <v>971863.21022145799</v>
      </c>
      <c r="J21" s="21">
        <f>VLOOKUP(B21,RMS!B:E,4,FALSE)</f>
        <v>879431.69877426396</v>
      </c>
      <c r="K21" s="22">
        <f t="shared" si="1"/>
        <v>1.0785419726744294E-3</v>
      </c>
      <c r="L21" s="22">
        <f t="shared" si="2"/>
        <v>4.2925736051984131E-2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VLOOKUP(C22,RA!B26:D54,3,0)</f>
        <v>2634801.3662999999</v>
      </c>
      <c r="F22" s="25">
        <f>VLOOKUP(C22,RA!B26:I58,8,0)</f>
        <v>440578.22869999998</v>
      </c>
      <c r="G22" s="16">
        <f t="shared" si="0"/>
        <v>2194223.1376</v>
      </c>
      <c r="H22" s="27">
        <f>RA!J26</f>
        <v>16.721496896697602</v>
      </c>
      <c r="I22" s="20">
        <f>VLOOKUP(B22,RMS!B:D,3,FALSE)</f>
        <v>2634801.2354085199</v>
      </c>
      <c r="J22" s="21">
        <f>VLOOKUP(B22,RMS!B:E,4,FALSE)</f>
        <v>2194223.19638034</v>
      </c>
      <c r="K22" s="22">
        <f t="shared" si="1"/>
        <v>0.13089148001745343</v>
      </c>
      <c r="L22" s="22">
        <f t="shared" si="2"/>
        <v>-5.8780340012162924E-2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VLOOKUP(C23,RA!B26:D55,3,0)</f>
        <v>572262.09230000002</v>
      </c>
      <c r="F23" s="25">
        <f>VLOOKUP(C23,RA!B27:I59,8,0)</f>
        <v>127058.932</v>
      </c>
      <c r="G23" s="16">
        <f t="shared" si="0"/>
        <v>445203.16029999999</v>
      </c>
      <c r="H23" s="27">
        <f>RA!J27</f>
        <v>22.202926545305999</v>
      </c>
      <c r="I23" s="20">
        <f>VLOOKUP(B23,RMS!B:D,3,FALSE)</f>
        <v>572262.040368399</v>
      </c>
      <c r="J23" s="21">
        <f>VLOOKUP(B23,RMS!B:E,4,FALSE)</f>
        <v>445203.17514756502</v>
      </c>
      <c r="K23" s="22">
        <f t="shared" si="1"/>
        <v>5.1931601017713547E-2</v>
      </c>
      <c r="L23" s="22">
        <f t="shared" si="2"/>
        <v>-1.4847565034870058E-2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VLOOKUP(C24,RA!B28:D56,3,0)</f>
        <v>1726136.9637</v>
      </c>
      <c r="F24" s="25">
        <f>VLOOKUP(C24,RA!B28:I60,8,0)</f>
        <v>98395.763800000001</v>
      </c>
      <c r="G24" s="16">
        <f t="shared" si="0"/>
        <v>1627741.1998999999</v>
      </c>
      <c r="H24" s="27">
        <f>RA!J28</f>
        <v>5.7003450982874098</v>
      </c>
      <c r="I24" s="20">
        <f>VLOOKUP(B24,RMS!B:D,3,FALSE)</f>
        <v>1726136.9593026501</v>
      </c>
      <c r="J24" s="21">
        <f>VLOOKUP(B24,RMS!B:E,4,FALSE)</f>
        <v>1627741.18614248</v>
      </c>
      <c r="K24" s="22">
        <f t="shared" si="1"/>
        <v>4.3973498977720737E-3</v>
      </c>
      <c r="L24" s="22">
        <f t="shared" si="2"/>
        <v>1.3757519889622927E-2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VLOOKUP(C25,RA!B28:D57,3,0)</f>
        <v>993487.09360000002</v>
      </c>
      <c r="F25" s="25">
        <f>VLOOKUP(C25,RA!B29:I61,8,0)</f>
        <v>182489.62270000001</v>
      </c>
      <c r="G25" s="16">
        <f t="shared" si="0"/>
        <v>810997.47090000007</v>
      </c>
      <c r="H25" s="27">
        <f>RA!J29</f>
        <v>18.368595211310801</v>
      </c>
      <c r="I25" s="20">
        <f>VLOOKUP(B25,RMS!B:D,3,FALSE)</f>
        <v>993487.084162832</v>
      </c>
      <c r="J25" s="21">
        <f>VLOOKUP(B25,RMS!B:E,4,FALSE)</f>
        <v>810997.477837121</v>
      </c>
      <c r="K25" s="22">
        <f t="shared" si="1"/>
        <v>9.4371680170297623E-3</v>
      </c>
      <c r="L25" s="22">
        <f t="shared" si="2"/>
        <v>-6.9371209247037768E-3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VLOOKUP(C26,RA!B30:D58,3,0)</f>
        <v>3444639.7724000001</v>
      </c>
      <c r="F26" s="25">
        <f>VLOOKUP(C26,RA!B30:I62,8,0)</f>
        <v>381438.52370000002</v>
      </c>
      <c r="G26" s="16">
        <f t="shared" si="0"/>
        <v>3063201.2487000003</v>
      </c>
      <c r="H26" s="27">
        <f>RA!J30</f>
        <v>11.0733937045103</v>
      </c>
      <c r="I26" s="20">
        <f>VLOOKUP(B26,RMS!B:D,3,FALSE)</f>
        <v>3444639.8062759899</v>
      </c>
      <c r="J26" s="21">
        <f>VLOOKUP(B26,RMS!B:E,4,FALSE)</f>
        <v>3063201.2490429101</v>
      </c>
      <c r="K26" s="22">
        <f t="shared" si="1"/>
        <v>-3.3875989727675915E-2</v>
      </c>
      <c r="L26" s="22">
        <f t="shared" si="2"/>
        <v>-3.4290971234440804E-4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VLOOKUP(C27,RA!B30:D59,3,0)</f>
        <v>2984705.7119999998</v>
      </c>
      <c r="F27" s="25">
        <f>VLOOKUP(C27,RA!B31:I63,8,0)</f>
        <v>51459.436699999998</v>
      </c>
      <c r="G27" s="16">
        <f t="shared" si="0"/>
        <v>2933246.2752999999</v>
      </c>
      <c r="H27" s="27">
        <f>RA!J31</f>
        <v>1.7241042054199001</v>
      </c>
      <c r="I27" s="20">
        <f>VLOOKUP(B27,RMS!B:D,3,FALSE)</f>
        <v>2984705.6445938102</v>
      </c>
      <c r="J27" s="21">
        <f>VLOOKUP(B27,RMS!B:E,4,FALSE)</f>
        <v>2933246.2657212401</v>
      </c>
      <c r="K27" s="22">
        <f t="shared" si="1"/>
        <v>6.7406189627945423E-2</v>
      </c>
      <c r="L27" s="22">
        <f t="shared" si="2"/>
        <v>9.5787597820162773E-3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VLOOKUP(C28,RA!B32:D60,3,0)</f>
        <v>220454.0128</v>
      </c>
      <c r="F28" s="25">
        <f>VLOOKUP(C28,RA!B32:I64,8,0)</f>
        <v>53267.240899999997</v>
      </c>
      <c r="G28" s="16">
        <f t="shared" si="0"/>
        <v>167186.77189999999</v>
      </c>
      <c r="H28" s="27">
        <f>RA!J32</f>
        <v>24.162518170320201</v>
      </c>
      <c r="I28" s="20">
        <f>VLOOKUP(B28,RMS!B:D,3,FALSE)</f>
        <v>220453.91414750001</v>
      </c>
      <c r="J28" s="21">
        <f>VLOOKUP(B28,RMS!B:E,4,FALSE)</f>
        <v>167186.780275297</v>
      </c>
      <c r="K28" s="22">
        <f t="shared" si="1"/>
        <v>9.8652499989839271E-2</v>
      </c>
      <c r="L28" s="22">
        <f t="shared" si="2"/>
        <v>-8.3752970094792545E-3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VLOOKUP(C29,RA!B32:D61,3,0)</f>
        <v>10.6195</v>
      </c>
      <c r="F29" s="25">
        <f>VLOOKUP(C29,RA!B33:I65,8,0)</f>
        <v>1.9195</v>
      </c>
      <c r="G29" s="16">
        <f t="shared" si="0"/>
        <v>8.7000000000000011</v>
      </c>
      <c r="H29" s="27">
        <f>RA!J33</f>
        <v>18.075238947219699</v>
      </c>
      <c r="I29" s="20">
        <f>VLOOKUP(B29,RMS!B:D,3,FALSE)</f>
        <v>10.6195</v>
      </c>
      <c r="J29" s="21">
        <f>VLOOKUP(B29,RMS!B:E,4,FALSE)</f>
        <v>8.6999999999999993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VLOOKUP(C30,RA!B34:D63,3,0)</f>
        <v>715347.41260000004</v>
      </c>
      <c r="F30" s="25">
        <f>VLOOKUP(C30,RA!B34:I67,8,0)</f>
        <v>92628.626000000004</v>
      </c>
      <c r="G30" s="16">
        <f t="shared" si="0"/>
        <v>622718.78659999999</v>
      </c>
      <c r="H30" s="27" t="e">
        <f>RA!#REF!</f>
        <v>#REF!</v>
      </c>
      <c r="I30" s="20">
        <f>VLOOKUP(B30,RMS!B:D,3,FALSE)</f>
        <v>715347.41059999994</v>
      </c>
      <c r="J30" s="21">
        <f>VLOOKUP(B30,RMS!B:E,4,FALSE)</f>
        <v>622718.76249999995</v>
      </c>
      <c r="K30" s="22">
        <f t="shared" si="1"/>
        <v>2.0000000949949026E-3</v>
      </c>
      <c r="L30" s="22">
        <f t="shared" si="2"/>
        <v>2.4100000038743019E-2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VLOOKUP(C31,RA!B34:D64,3,0)</f>
        <v>0</v>
      </c>
      <c r="F31" s="25">
        <f>VLOOKUP(C31,RA!B34:I68,8,0)</f>
        <v>0</v>
      </c>
      <c r="G31" s="16">
        <f t="shared" si="0"/>
        <v>0</v>
      </c>
      <c r="H31" s="27">
        <f>RA!J34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VLOOKUP(C32,RA!B35:D65,3,0)</f>
        <v>0</v>
      </c>
      <c r="F32" s="25">
        <f>VLOOKUP(C32,RA!B35:I69,8,0)</f>
        <v>0</v>
      </c>
      <c r="G32" s="16">
        <f t="shared" si="0"/>
        <v>0</v>
      </c>
      <c r="H32" s="27">
        <f>RA!J35</f>
        <v>12.948760891345399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VLOOKUP(C33,RA!B36:D66,3,0)</f>
        <v>0</v>
      </c>
      <c r="F33" s="25">
        <f>VLOOKUP(C33,RA!B36:I70,8,0)</f>
        <v>0</v>
      </c>
      <c r="G33" s="16">
        <f t="shared" si="0"/>
        <v>0</v>
      </c>
      <c r="H33" s="27">
        <f>RA!J36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VLOOKUP(C34,RA!B8:D67,3,0)</f>
        <v>716488.88919999998</v>
      </c>
      <c r="F34" s="25">
        <f>VLOOKUP(C34,RA!B8:I71,8,0)</f>
        <v>38712.144399999997</v>
      </c>
      <c r="G34" s="16">
        <f t="shared" si="0"/>
        <v>677776.74479999999</v>
      </c>
      <c r="H34" s="27">
        <f>RA!J37</f>
        <v>0</v>
      </c>
      <c r="I34" s="20">
        <f>VLOOKUP(B34,RMS!B:D,3,FALSE)</f>
        <v>716488.88888888899</v>
      </c>
      <c r="J34" s="21">
        <f>VLOOKUP(B34,RMS!B:E,4,FALSE)</f>
        <v>677776.74358974397</v>
      </c>
      <c r="K34" s="22">
        <f t="shared" si="1"/>
        <v>3.1111098360270262E-4</v>
      </c>
      <c r="L34" s="22">
        <f t="shared" si="2"/>
        <v>1.2102560140192509E-3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VLOOKUP(C35,RA!B8:D68,3,0)</f>
        <v>1475937.3755999999</v>
      </c>
      <c r="F35" s="25">
        <f>VLOOKUP(C35,RA!B8:I72,8,0)</f>
        <v>100697.7564</v>
      </c>
      <c r="G35" s="16">
        <f t="shared" si="0"/>
        <v>1375239.6191999998</v>
      </c>
      <c r="H35" s="27">
        <f>RA!J38</f>
        <v>0</v>
      </c>
      <c r="I35" s="20">
        <f>VLOOKUP(B35,RMS!B:D,3,FALSE)</f>
        <v>1475937.35696838</v>
      </c>
      <c r="J35" s="21">
        <f>VLOOKUP(B35,RMS!B:E,4,FALSE)</f>
        <v>1375239.6171076901</v>
      </c>
      <c r="K35" s="22">
        <f t="shared" si="1"/>
        <v>1.8631619866937399E-2</v>
      </c>
      <c r="L35" s="22">
        <f t="shared" si="2"/>
        <v>2.0923097617924213E-3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VLOOKUP(C36,RA!B9:D69,3,0)</f>
        <v>0</v>
      </c>
      <c r="F36" s="25">
        <f>VLOOKUP(C36,RA!B9:I73,8,0)</f>
        <v>0</v>
      </c>
      <c r="G36" s="16">
        <f t="shared" si="0"/>
        <v>0</v>
      </c>
      <c r="H36" s="27">
        <f>RA!J39</f>
        <v>5.4030348528117802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VLOOKUP(C37,RA!B10:D70,3,0)</f>
        <v>0</v>
      </c>
      <c r="F37" s="25">
        <f>VLOOKUP(C37,RA!B10:I74,8,0)</f>
        <v>0</v>
      </c>
      <c r="G37" s="16">
        <f t="shared" si="0"/>
        <v>0</v>
      </c>
      <c r="H37" s="27">
        <f>RA!J40</f>
        <v>6.8226306931934797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VLOOKUP(C38,RA!B8:D71,3,0)</f>
        <v>76999.209499999997</v>
      </c>
      <c r="F38" s="25">
        <f>VLOOKUP(C38,RA!B8:I75,8,0)</f>
        <v>8099.4805999999999</v>
      </c>
      <c r="G38" s="16">
        <f t="shared" si="0"/>
        <v>68899.728900000002</v>
      </c>
      <c r="H38" s="27">
        <f>RA!J41</f>
        <v>0</v>
      </c>
      <c r="I38" s="20">
        <f>VLOOKUP(B38,RMS!B:D,3,FALSE)</f>
        <v>76999.209590802493</v>
      </c>
      <c r="J38" s="21">
        <f>VLOOKUP(B38,RMS!B:E,4,FALSE)</f>
        <v>68899.727932834096</v>
      </c>
      <c r="K38" s="22">
        <f t="shared" si="1"/>
        <v>-9.0802495833486319E-5</v>
      </c>
      <c r="L38" s="22">
        <f t="shared" si="2"/>
        <v>9.671659063315019E-4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3"/>
  <sheetViews>
    <sheetView workbookViewId="0">
      <selection sqref="A1:W43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61608221.011200003</v>
      </c>
      <c r="E7" s="64">
        <v>62721487</v>
      </c>
      <c r="F7" s="65">
        <v>98.225064420427401</v>
      </c>
      <c r="G7" s="64">
        <v>32132920.034899998</v>
      </c>
      <c r="H7" s="65">
        <v>91.729294892236595</v>
      </c>
      <c r="I7" s="64">
        <v>5715523.4929999998</v>
      </c>
      <c r="J7" s="65">
        <v>9.27720911136349</v>
      </c>
      <c r="K7" s="64">
        <v>2510829.7642999999</v>
      </c>
      <c r="L7" s="65">
        <v>7.8138860756288402</v>
      </c>
      <c r="M7" s="65">
        <v>1.2763484702410499</v>
      </c>
      <c r="N7" s="64">
        <v>474165181.95349997</v>
      </c>
      <c r="O7" s="64">
        <v>1140174624.9684999</v>
      </c>
      <c r="P7" s="64">
        <v>1682499</v>
      </c>
      <c r="Q7" s="64">
        <v>1398330</v>
      </c>
      <c r="R7" s="65">
        <v>20.322026989337299</v>
      </c>
      <c r="S7" s="64">
        <v>36.617092201065198</v>
      </c>
      <c r="T7" s="64">
        <v>32.7600914744731</v>
      </c>
      <c r="U7" s="66">
        <v>10.533334283927299</v>
      </c>
      <c r="V7" s="54"/>
      <c r="W7" s="54"/>
    </row>
    <row r="8" spans="1:23" ht="14.25" thickBot="1" x14ac:dyDescent="0.2">
      <c r="A8" s="41">
        <v>42049</v>
      </c>
      <c r="B8" s="46" t="s">
        <v>6</v>
      </c>
      <c r="C8" s="52"/>
      <c r="D8" s="67">
        <v>2371339.8968000002</v>
      </c>
      <c r="E8" s="67">
        <v>3180245</v>
      </c>
      <c r="F8" s="68">
        <v>74.5646922422643</v>
      </c>
      <c r="G8" s="67">
        <v>1076262.7646999999</v>
      </c>
      <c r="H8" s="68">
        <v>120.330942830768</v>
      </c>
      <c r="I8" s="67">
        <v>503376.96649999998</v>
      </c>
      <c r="J8" s="68">
        <v>21.227533310567601</v>
      </c>
      <c r="K8" s="67">
        <v>-17893.919999999998</v>
      </c>
      <c r="L8" s="68">
        <v>-1.6625977026147301</v>
      </c>
      <c r="M8" s="68">
        <v>-29.131173409739201</v>
      </c>
      <c r="N8" s="67">
        <v>20956917.5458</v>
      </c>
      <c r="O8" s="67">
        <v>47970173.195100002</v>
      </c>
      <c r="P8" s="67">
        <v>65615</v>
      </c>
      <c r="Q8" s="67">
        <v>56210</v>
      </c>
      <c r="R8" s="68">
        <v>16.731898238747501</v>
      </c>
      <c r="S8" s="67">
        <v>36.1402102689934</v>
      </c>
      <c r="T8" s="67">
        <v>33.570215388720896</v>
      </c>
      <c r="U8" s="69">
        <v>7.1111785491669703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283942.75</v>
      </c>
      <c r="E9" s="67">
        <v>407076</v>
      </c>
      <c r="F9" s="68">
        <v>69.751778537668599</v>
      </c>
      <c r="G9" s="67">
        <v>356756.47</v>
      </c>
      <c r="H9" s="68">
        <v>-20.409922768884901</v>
      </c>
      <c r="I9" s="67">
        <v>33249.846400000002</v>
      </c>
      <c r="J9" s="68">
        <v>11.7100529596195</v>
      </c>
      <c r="K9" s="67">
        <v>68856.116999999998</v>
      </c>
      <c r="L9" s="68">
        <v>19.300593763583301</v>
      </c>
      <c r="M9" s="68">
        <v>-0.51711121903664703</v>
      </c>
      <c r="N9" s="67">
        <v>2418277.1815999998</v>
      </c>
      <c r="O9" s="67">
        <v>6029289.6229999997</v>
      </c>
      <c r="P9" s="67">
        <v>14457</v>
      </c>
      <c r="Q9" s="67">
        <v>11425</v>
      </c>
      <c r="R9" s="68">
        <v>26.538293216630201</v>
      </c>
      <c r="S9" s="67">
        <v>19.640502870581699</v>
      </c>
      <c r="T9" s="67">
        <v>19.446863798687101</v>
      </c>
      <c r="U9" s="69">
        <v>0.985917077432235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721495.37360000005</v>
      </c>
      <c r="E10" s="67">
        <v>633155</v>
      </c>
      <c r="F10" s="68">
        <v>113.952408746673</v>
      </c>
      <c r="G10" s="67">
        <v>407417.92839999998</v>
      </c>
      <c r="H10" s="68">
        <v>77.089745763873495</v>
      </c>
      <c r="I10" s="67">
        <v>82947.577000000005</v>
      </c>
      <c r="J10" s="68">
        <v>11.496619387331901</v>
      </c>
      <c r="K10" s="67">
        <v>51040.357600000003</v>
      </c>
      <c r="L10" s="68">
        <v>12.527764254372499</v>
      </c>
      <c r="M10" s="68">
        <v>0.62513706604594799</v>
      </c>
      <c r="N10" s="67">
        <v>5077856.5017999997</v>
      </c>
      <c r="O10" s="67">
        <v>10456430.809900001</v>
      </c>
      <c r="P10" s="67">
        <v>179520</v>
      </c>
      <c r="Q10" s="67">
        <v>149185</v>
      </c>
      <c r="R10" s="68">
        <v>20.333813721218601</v>
      </c>
      <c r="S10" s="67">
        <v>4.0190250311942997</v>
      </c>
      <c r="T10" s="67">
        <v>3.8301895163722901</v>
      </c>
      <c r="U10" s="69">
        <v>4.6985404011253804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137233.9755</v>
      </c>
      <c r="E11" s="67">
        <v>262178</v>
      </c>
      <c r="F11" s="68">
        <v>52.343818131193302</v>
      </c>
      <c r="G11" s="67">
        <v>171711.49660000001</v>
      </c>
      <c r="H11" s="68">
        <v>-20.078749403899899</v>
      </c>
      <c r="I11" s="67">
        <v>29543.3351</v>
      </c>
      <c r="J11" s="68">
        <v>21.527712064276699</v>
      </c>
      <c r="K11" s="67">
        <v>23265.170600000001</v>
      </c>
      <c r="L11" s="68">
        <v>13.5489883092662</v>
      </c>
      <c r="M11" s="68">
        <v>0.269852502177654</v>
      </c>
      <c r="N11" s="67">
        <v>1555049.5496</v>
      </c>
      <c r="O11" s="67">
        <v>3940936.7189000002</v>
      </c>
      <c r="P11" s="67">
        <v>5926</v>
      </c>
      <c r="Q11" s="67">
        <v>4886</v>
      </c>
      <c r="R11" s="68">
        <v>21.285304952926701</v>
      </c>
      <c r="S11" s="67">
        <v>23.157943891326401</v>
      </c>
      <c r="T11" s="67">
        <v>21.802822779369599</v>
      </c>
      <c r="U11" s="69">
        <v>5.8516469264971196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646387.89789999998</v>
      </c>
      <c r="E12" s="67">
        <v>555020</v>
      </c>
      <c r="F12" s="68">
        <v>116.462091077799</v>
      </c>
      <c r="G12" s="67">
        <v>362672.0024</v>
      </c>
      <c r="H12" s="68">
        <v>78.229334942453804</v>
      </c>
      <c r="I12" s="67">
        <v>-39834.357799999998</v>
      </c>
      <c r="J12" s="68">
        <v>-6.1626088497966602</v>
      </c>
      <c r="K12" s="67">
        <v>9960.7121999999999</v>
      </c>
      <c r="L12" s="68">
        <v>2.7464795005085798</v>
      </c>
      <c r="M12" s="68">
        <v>-4.9991475509150796</v>
      </c>
      <c r="N12" s="67">
        <v>5665512.1536999997</v>
      </c>
      <c r="O12" s="67">
        <v>17109282.593400002</v>
      </c>
      <c r="P12" s="67">
        <v>3702</v>
      </c>
      <c r="Q12" s="67">
        <v>3063</v>
      </c>
      <c r="R12" s="68">
        <v>20.861900097943199</v>
      </c>
      <c r="S12" s="67">
        <v>174.60505075634799</v>
      </c>
      <c r="T12" s="67">
        <v>159.36601540972899</v>
      </c>
      <c r="U12" s="69">
        <v>8.7277173716378496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742661.62560000003</v>
      </c>
      <c r="E13" s="67">
        <v>752184</v>
      </c>
      <c r="F13" s="68">
        <v>98.734036565521194</v>
      </c>
      <c r="G13" s="67">
        <v>663977.76610000001</v>
      </c>
      <c r="H13" s="68">
        <v>11.850375647691401</v>
      </c>
      <c r="I13" s="67">
        <v>63687.071600000003</v>
      </c>
      <c r="J13" s="68">
        <v>8.5755166827890008</v>
      </c>
      <c r="K13" s="67">
        <v>68746.268400000001</v>
      </c>
      <c r="L13" s="68">
        <v>10.3537003661725</v>
      </c>
      <c r="M13" s="68">
        <v>-7.3592311521013004E-2</v>
      </c>
      <c r="N13" s="67">
        <v>7034190.2455000002</v>
      </c>
      <c r="O13" s="67">
        <v>18829180.637400001</v>
      </c>
      <c r="P13" s="67">
        <v>23025</v>
      </c>
      <c r="Q13" s="67">
        <v>19358</v>
      </c>
      <c r="R13" s="68">
        <v>18.943072631470201</v>
      </c>
      <c r="S13" s="67">
        <v>32.254576573289903</v>
      </c>
      <c r="T13" s="67">
        <v>30.500521825601801</v>
      </c>
      <c r="U13" s="69">
        <v>5.4381577253152402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497652.62780000002</v>
      </c>
      <c r="E14" s="67">
        <v>356300</v>
      </c>
      <c r="F14" s="68">
        <v>139.67236255964099</v>
      </c>
      <c r="G14" s="67">
        <v>190166.4057</v>
      </c>
      <c r="H14" s="68">
        <v>161.69323964879499</v>
      </c>
      <c r="I14" s="67">
        <v>89859.931400000001</v>
      </c>
      <c r="J14" s="68">
        <v>18.056758144179501</v>
      </c>
      <c r="K14" s="67">
        <v>4032.1289999999999</v>
      </c>
      <c r="L14" s="68">
        <v>2.1203161437256899</v>
      </c>
      <c r="M14" s="68">
        <v>21.285976316729901</v>
      </c>
      <c r="N14" s="67">
        <v>4376804.2189999996</v>
      </c>
      <c r="O14" s="67">
        <v>10935973.239800001</v>
      </c>
      <c r="P14" s="67">
        <v>7003</v>
      </c>
      <c r="Q14" s="67">
        <v>3831</v>
      </c>
      <c r="R14" s="68">
        <v>82.798225006525698</v>
      </c>
      <c r="S14" s="67">
        <v>71.062777066971293</v>
      </c>
      <c r="T14" s="67">
        <v>87.041548838423395</v>
      </c>
      <c r="U14" s="69">
        <v>-22.485431094809702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306300.6654</v>
      </c>
      <c r="E15" s="67">
        <v>239967</v>
      </c>
      <c r="F15" s="68">
        <v>127.64282813886901</v>
      </c>
      <c r="G15" s="67">
        <v>167258.57560000001</v>
      </c>
      <c r="H15" s="68">
        <v>83.130021465996506</v>
      </c>
      <c r="I15" s="67">
        <v>13834.6674</v>
      </c>
      <c r="J15" s="68">
        <v>4.5166951831244697</v>
      </c>
      <c r="K15" s="67">
        <v>-1803.0510999999999</v>
      </c>
      <c r="L15" s="68">
        <v>-1.0780021852583599</v>
      </c>
      <c r="M15" s="68">
        <v>-8.6729203071393801</v>
      </c>
      <c r="N15" s="67">
        <v>3405829.4873000002</v>
      </c>
      <c r="O15" s="67">
        <v>8665355.0178999994</v>
      </c>
      <c r="P15" s="67">
        <v>9844</v>
      </c>
      <c r="Q15" s="67">
        <v>8416</v>
      </c>
      <c r="R15" s="68">
        <v>16.967680608365001</v>
      </c>
      <c r="S15" s="67">
        <v>31.115467838277102</v>
      </c>
      <c r="T15" s="67">
        <v>30.198740684410598</v>
      </c>
      <c r="U15" s="69">
        <v>2.9462104141617602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3551831.6255000001</v>
      </c>
      <c r="E16" s="67">
        <v>3249619</v>
      </c>
      <c r="F16" s="68">
        <v>109.29994025453399</v>
      </c>
      <c r="G16" s="67">
        <v>2811792.8094000001</v>
      </c>
      <c r="H16" s="68">
        <v>26.319109061877</v>
      </c>
      <c r="I16" s="67">
        <v>51664.416100000002</v>
      </c>
      <c r="J16" s="68">
        <v>1.4545851703408701</v>
      </c>
      <c r="K16" s="67">
        <v>-226754.02470000001</v>
      </c>
      <c r="L16" s="68">
        <v>-8.0643930783928006</v>
      </c>
      <c r="M16" s="68">
        <v>-1.2278434359361601</v>
      </c>
      <c r="N16" s="67">
        <v>22260364.8453</v>
      </c>
      <c r="O16" s="67">
        <v>48440999.582400002</v>
      </c>
      <c r="P16" s="67">
        <v>108337</v>
      </c>
      <c r="Q16" s="67">
        <v>87292</v>
      </c>
      <c r="R16" s="68">
        <v>24.108738486917499</v>
      </c>
      <c r="S16" s="67">
        <v>32.785028434422202</v>
      </c>
      <c r="T16" s="67">
        <v>30.7943056144893</v>
      </c>
      <c r="U16" s="69">
        <v>6.0720484775995898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5187252.6301999995</v>
      </c>
      <c r="E17" s="67">
        <v>4376451</v>
      </c>
      <c r="F17" s="68">
        <v>118.526464256083</v>
      </c>
      <c r="G17" s="67">
        <v>1567323.4165000001</v>
      </c>
      <c r="H17" s="68">
        <v>230.96249156946101</v>
      </c>
      <c r="I17" s="67">
        <v>314086.86180000001</v>
      </c>
      <c r="J17" s="68">
        <v>6.0549752285323004</v>
      </c>
      <c r="K17" s="67">
        <v>-72984.643899999995</v>
      </c>
      <c r="L17" s="68">
        <v>-4.6566422176593596</v>
      </c>
      <c r="M17" s="68">
        <v>-5.30346501697462</v>
      </c>
      <c r="N17" s="67">
        <v>30475831.691500001</v>
      </c>
      <c r="O17" s="67">
        <v>58280554.264200002</v>
      </c>
      <c r="P17" s="67">
        <v>39905</v>
      </c>
      <c r="Q17" s="67">
        <v>28729</v>
      </c>
      <c r="R17" s="68">
        <v>38.901458456611799</v>
      </c>
      <c r="S17" s="67">
        <v>129.99004210499899</v>
      </c>
      <c r="T17" s="67">
        <v>136.09043978210201</v>
      </c>
      <c r="U17" s="69">
        <v>-4.6929730757181698</v>
      </c>
    </row>
    <row r="18" spans="1:21" ht="12" thickBot="1" x14ac:dyDescent="0.2">
      <c r="A18" s="44"/>
      <c r="B18" s="46" t="s">
        <v>16</v>
      </c>
      <c r="C18" s="52"/>
      <c r="D18" s="67">
        <v>14085113.2818</v>
      </c>
      <c r="E18" s="67">
        <v>14036735</v>
      </c>
      <c r="F18" s="68">
        <v>100.344654806121</v>
      </c>
      <c r="G18" s="67">
        <v>6011449.5136000002</v>
      </c>
      <c r="H18" s="68">
        <v>134.30477541123099</v>
      </c>
      <c r="I18" s="67">
        <v>1405797.1769000001</v>
      </c>
      <c r="J18" s="68">
        <v>9.98073035533546</v>
      </c>
      <c r="K18" s="67">
        <v>573928.73979999998</v>
      </c>
      <c r="L18" s="68">
        <v>9.5472604153386396</v>
      </c>
      <c r="M18" s="68">
        <v>1.4494280899574501</v>
      </c>
      <c r="N18" s="67">
        <v>89951499.841600001</v>
      </c>
      <c r="O18" s="67">
        <v>163832881.56060001</v>
      </c>
      <c r="P18" s="67">
        <v>221788</v>
      </c>
      <c r="Q18" s="67">
        <v>171303</v>
      </c>
      <c r="R18" s="68">
        <v>29.471170966066001</v>
      </c>
      <c r="S18" s="67">
        <v>63.507102646671598</v>
      </c>
      <c r="T18" s="67">
        <v>56.762482068615299</v>
      </c>
      <c r="U18" s="69">
        <v>10.6202618242258</v>
      </c>
    </row>
    <row r="19" spans="1:21" ht="12" thickBot="1" x14ac:dyDescent="0.2">
      <c r="A19" s="44"/>
      <c r="B19" s="46" t="s">
        <v>17</v>
      </c>
      <c r="C19" s="52"/>
      <c r="D19" s="67">
        <v>2236023.0282999999</v>
      </c>
      <c r="E19" s="67">
        <v>1999755</v>
      </c>
      <c r="F19" s="68">
        <v>111.81484873397</v>
      </c>
      <c r="G19" s="67">
        <v>1018391.7455</v>
      </c>
      <c r="H19" s="68">
        <v>119.564135135657</v>
      </c>
      <c r="I19" s="67">
        <v>126727.2767</v>
      </c>
      <c r="J19" s="68">
        <v>5.6675300341762602</v>
      </c>
      <c r="K19" s="67">
        <v>117265.879</v>
      </c>
      <c r="L19" s="68">
        <v>11.5148104369626</v>
      </c>
      <c r="M19" s="68">
        <v>8.0683296630556997E-2</v>
      </c>
      <c r="N19" s="67">
        <v>14478905.198799999</v>
      </c>
      <c r="O19" s="67">
        <v>39215694.547799997</v>
      </c>
      <c r="P19" s="67">
        <v>30316</v>
      </c>
      <c r="Q19" s="67">
        <v>23365</v>
      </c>
      <c r="R19" s="68">
        <v>29.7496255082388</v>
      </c>
      <c r="S19" s="67">
        <v>73.757191855785706</v>
      </c>
      <c r="T19" s="67">
        <v>59.679978707468401</v>
      </c>
      <c r="U19" s="69">
        <v>19.085885449437701</v>
      </c>
    </row>
    <row r="20" spans="1:21" ht="12" thickBot="1" x14ac:dyDescent="0.2">
      <c r="A20" s="44"/>
      <c r="B20" s="46" t="s">
        <v>18</v>
      </c>
      <c r="C20" s="52"/>
      <c r="D20" s="67">
        <v>3105469.5184999998</v>
      </c>
      <c r="E20" s="67">
        <v>3547781</v>
      </c>
      <c r="F20" s="68">
        <v>87.532728725363796</v>
      </c>
      <c r="G20" s="67">
        <v>925754.77960000001</v>
      </c>
      <c r="H20" s="68">
        <v>235.452712417192</v>
      </c>
      <c r="I20" s="67">
        <v>185662.68150000001</v>
      </c>
      <c r="J20" s="68">
        <v>5.9785704027672599</v>
      </c>
      <c r="K20" s="67">
        <v>86082.086200000005</v>
      </c>
      <c r="L20" s="68">
        <v>9.2985840415746299</v>
      </c>
      <c r="M20" s="68">
        <v>1.1568097347064501</v>
      </c>
      <c r="N20" s="67">
        <v>28944244.664900001</v>
      </c>
      <c r="O20" s="67">
        <v>72177196.621600002</v>
      </c>
      <c r="P20" s="67">
        <v>78743</v>
      </c>
      <c r="Q20" s="67">
        <v>65336</v>
      </c>
      <c r="R20" s="68">
        <v>20.520080813027999</v>
      </c>
      <c r="S20" s="67">
        <v>39.438039171735902</v>
      </c>
      <c r="T20" s="67">
        <v>36.235585543957399</v>
      </c>
      <c r="U20" s="69">
        <v>8.1202151400914904</v>
      </c>
    </row>
    <row r="21" spans="1:21" ht="12" thickBot="1" x14ac:dyDescent="0.2">
      <c r="A21" s="44"/>
      <c r="B21" s="46" t="s">
        <v>19</v>
      </c>
      <c r="C21" s="52"/>
      <c r="D21" s="67">
        <v>1424399.5988</v>
      </c>
      <c r="E21" s="67">
        <v>1494944</v>
      </c>
      <c r="F21" s="68">
        <v>95.281134196331095</v>
      </c>
      <c r="G21" s="67">
        <v>663186.67409999995</v>
      </c>
      <c r="H21" s="68">
        <v>114.781094739732</v>
      </c>
      <c r="I21" s="67">
        <v>219867.6109</v>
      </c>
      <c r="J21" s="68">
        <v>15.435809662206401</v>
      </c>
      <c r="K21" s="67">
        <v>26268.434000000001</v>
      </c>
      <c r="L21" s="68">
        <v>3.9609411687363099</v>
      </c>
      <c r="M21" s="68">
        <v>7.3700311522186697</v>
      </c>
      <c r="N21" s="67">
        <v>10416584.3496</v>
      </c>
      <c r="O21" s="67">
        <v>23953979.839899998</v>
      </c>
      <c r="P21" s="67">
        <v>51662</v>
      </c>
      <c r="Q21" s="67">
        <v>41501</v>
      </c>
      <c r="R21" s="68">
        <v>24.4837473795812</v>
      </c>
      <c r="S21" s="67">
        <v>27.571514823274399</v>
      </c>
      <c r="T21" s="67">
        <v>22.851354589046</v>
      </c>
      <c r="U21" s="69">
        <v>17.119698589225901</v>
      </c>
    </row>
    <row r="22" spans="1:21" ht="12" thickBot="1" x14ac:dyDescent="0.2">
      <c r="A22" s="44"/>
      <c r="B22" s="46" t="s">
        <v>20</v>
      </c>
      <c r="C22" s="52"/>
      <c r="D22" s="67">
        <v>3338252.5170999998</v>
      </c>
      <c r="E22" s="67">
        <v>3581008</v>
      </c>
      <c r="F22" s="68">
        <v>93.221029305156506</v>
      </c>
      <c r="G22" s="67">
        <v>3940195.6024000002</v>
      </c>
      <c r="H22" s="68">
        <v>-15.2769848515478</v>
      </c>
      <c r="I22" s="67">
        <v>419567.8725</v>
      </c>
      <c r="J22" s="68">
        <v>12.5684881641155</v>
      </c>
      <c r="K22" s="67">
        <v>371829.70199999999</v>
      </c>
      <c r="L22" s="68">
        <v>9.4368335869801996</v>
      </c>
      <c r="M22" s="68">
        <v>0.12838718973558499</v>
      </c>
      <c r="N22" s="67">
        <v>27742264.241700001</v>
      </c>
      <c r="O22" s="67">
        <v>65447833.943499997</v>
      </c>
      <c r="P22" s="67">
        <v>127429</v>
      </c>
      <c r="Q22" s="67">
        <v>108724</v>
      </c>
      <c r="R22" s="68">
        <v>17.204113167286</v>
      </c>
      <c r="S22" s="67">
        <v>26.196960794638599</v>
      </c>
      <c r="T22" s="67">
        <v>24.0139710569883</v>
      </c>
      <c r="U22" s="69">
        <v>8.3329885278028506</v>
      </c>
    </row>
    <row r="23" spans="1:21" ht="12" thickBot="1" x14ac:dyDescent="0.2">
      <c r="A23" s="44"/>
      <c r="B23" s="46" t="s">
        <v>21</v>
      </c>
      <c r="C23" s="52"/>
      <c r="D23" s="67">
        <v>5469761.5815000003</v>
      </c>
      <c r="E23" s="67">
        <v>6482303</v>
      </c>
      <c r="F23" s="68">
        <v>84.379912224096898</v>
      </c>
      <c r="G23" s="67">
        <v>3962222.2922999999</v>
      </c>
      <c r="H23" s="68">
        <v>38.047822105531097</v>
      </c>
      <c r="I23" s="67">
        <v>389506.03480000002</v>
      </c>
      <c r="J23" s="68">
        <v>7.1210788440468704</v>
      </c>
      <c r="K23" s="67">
        <v>343986.5197</v>
      </c>
      <c r="L23" s="68">
        <v>8.6816562606415992</v>
      </c>
      <c r="M23" s="68">
        <v>0.13232935738208201</v>
      </c>
      <c r="N23" s="67">
        <v>55085230.159100004</v>
      </c>
      <c r="O23" s="67">
        <v>148698988.63569999</v>
      </c>
      <c r="P23" s="67">
        <v>138749</v>
      </c>
      <c r="Q23" s="67">
        <v>124023</v>
      </c>
      <c r="R23" s="68">
        <v>11.873604089563999</v>
      </c>
      <c r="S23" s="67">
        <v>39.421989214336698</v>
      </c>
      <c r="T23" s="67">
        <v>37.9373640518291</v>
      </c>
      <c r="U23" s="69">
        <v>3.7659823669366599</v>
      </c>
    </row>
    <row r="24" spans="1:21" ht="12" thickBot="1" x14ac:dyDescent="0.2">
      <c r="A24" s="44"/>
      <c r="B24" s="46" t="s">
        <v>22</v>
      </c>
      <c r="C24" s="52"/>
      <c r="D24" s="67">
        <v>969968.68610000005</v>
      </c>
      <c r="E24" s="67">
        <v>1081957</v>
      </c>
      <c r="F24" s="68">
        <v>89.649467224667902</v>
      </c>
      <c r="G24" s="67">
        <v>497446.68939999997</v>
      </c>
      <c r="H24" s="68">
        <v>94.989474604793699</v>
      </c>
      <c r="I24" s="67">
        <v>158719.3792</v>
      </c>
      <c r="J24" s="68">
        <v>16.363350845703099</v>
      </c>
      <c r="K24" s="67">
        <v>89498.394400000005</v>
      </c>
      <c r="L24" s="68">
        <v>17.991554935856399</v>
      </c>
      <c r="M24" s="68">
        <v>0.77343269970438699</v>
      </c>
      <c r="N24" s="67">
        <v>7336435.0937000001</v>
      </c>
      <c r="O24" s="67">
        <v>16910532.345400002</v>
      </c>
      <c r="P24" s="67">
        <v>42763</v>
      </c>
      <c r="Q24" s="67">
        <v>34436</v>
      </c>
      <c r="R24" s="68">
        <v>24.181089557439901</v>
      </c>
      <c r="S24" s="67">
        <v>22.682428410074099</v>
      </c>
      <c r="T24" s="67">
        <v>20.316460651643599</v>
      </c>
      <c r="U24" s="69">
        <v>10.4308397480919</v>
      </c>
    </row>
    <row r="25" spans="1:21" ht="12" thickBot="1" x14ac:dyDescent="0.2">
      <c r="A25" s="44"/>
      <c r="B25" s="46" t="s">
        <v>23</v>
      </c>
      <c r="C25" s="52"/>
      <c r="D25" s="67">
        <v>971863.21129999997</v>
      </c>
      <c r="E25" s="67">
        <v>1110486</v>
      </c>
      <c r="F25" s="68">
        <v>87.516926039589904</v>
      </c>
      <c r="G25" s="67">
        <v>552713.05940000003</v>
      </c>
      <c r="H25" s="68">
        <v>75.835036782921406</v>
      </c>
      <c r="I25" s="67">
        <v>92431.469599999997</v>
      </c>
      <c r="J25" s="68">
        <v>9.5107488919516001</v>
      </c>
      <c r="K25" s="67">
        <v>38625.242100000003</v>
      </c>
      <c r="L25" s="68">
        <v>6.9882991623048998</v>
      </c>
      <c r="M25" s="68">
        <v>1.39303275719792</v>
      </c>
      <c r="N25" s="67">
        <v>8010391.4442999996</v>
      </c>
      <c r="O25" s="67">
        <v>23724201.896000002</v>
      </c>
      <c r="P25" s="67">
        <v>34862</v>
      </c>
      <c r="Q25" s="67">
        <v>26194</v>
      </c>
      <c r="R25" s="68">
        <v>33.091547682675397</v>
      </c>
      <c r="S25" s="67">
        <v>27.877437074751899</v>
      </c>
      <c r="T25" s="67">
        <v>25.285186523631399</v>
      </c>
      <c r="U25" s="69">
        <v>9.2987405699079702</v>
      </c>
    </row>
    <row r="26" spans="1:21" ht="12" thickBot="1" x14ac:dyDescent="0.2">
      <c r="A26" s="44"/>
      <c r="B26" s="46" t="s">
        <v>24</v>
      </c>
      <c r="C26" s="52"/>
      <c r="D26" s="67">
        <v>2634801.3662999999</v>
      </c>
      <c r="E26" s="67">
        <v>2812807</v>
      </c>
      <c r="F26" s="68">
        <v>93.671601581622895</v>
      </c>
      <c r="G26" s="67">
        <v>637304.72880000004</v>
      </c>
      <c r="H26" s="68">
        <v>313.42881156101703</v>
      </c>
      <c r="I26" s="67">
        <v>440578.22869999998</v>
      </c>
      <c r="J26" s="68">
        <v>16.721496896697602</v>
      </c>
      <c r="K26" s="67">
        <v>109915.19680000001</v>
      </c>
      <c r="L26" s="68">
        <v>17.246882352020599</v>
      </c>
      <c r="M26" s="68">
        <v>3.0083468121489099</v>
      </c>
      <c r="N26" s="67">
        <v>21052429.500300001</v>
      </c>
      <c r="O26" s="67">
        <v>43722375.939999998</v>
      </c>
      <c r="P26" s="67">
        <v>100252</v>
      </c>
      <c r="Q26" s="67">
        <v>85294</v>
      </c>
      <c r="R26" s="68">
        <v>17.536989706192699</v>
      </c>
      <c r="S26" s="67">
        <v>26.281783568407601</v>
      </c>
      <c r="T26" s="67">
        <v>25.235082370389499</v>
      </c>
      <c r="U26" s="69">
        <v>3.9826109795544302</v>
      </c>
    </row>
    <row r="27" spans="1:21" ht="12" thickBot="1" x14ac:dyDescent="0.2">
      <c r="A27" s="44"/>
      <c r="B27" s="46" t="s">
        <v>25</v>
      </c>
      <c r="C27" s="52"/>
      <c r="D27" s="67">
        <v>572262.09230000002</v>
      </c>
      <c r="E27" s="67">
        <v>664191</v>
      </c>
      <c r="F27" s="68">
        <v>86.159266280332005</v>
      </c>
      <c r="G27" s="67">
        <v>352821.42910000001</v>
      </c>
      <c r="H27" s="68">
        <v>62.1959566797752</v>
      </c>
      <c r="I27" s="67">
        <v>127058.932</v>
      </c>
      <c r="J27" s="68">
        <v>22.202926545305999</v>
      </c>
      <c r="K27" s="67">
        <v>104946.2522</v>
      </c>
      <c r="L27" s="68">
        <v>29.744863419351798</v>
      </c>
      <c r="M27" s="68">
        <v>0.21070480685540899</v>
      </c>
      <c r="N27" s="67">
        <v>5543190.5931000002</v>
      </c>
      <c r="O27" s="67">
        <v>14593519.0538</v>
      </c>
      <c r="P27" s="67">
        <v>46370</v>
      </c>
      <c r="Q27" s="67">
        <v>41602</v>
      </c>
      <c r="R27" s="68">
        <v>11.4609874525263</v>
      </c>
      <c r="S27" s="67">
        <v>12.3412139810222</v>
      </c>
      <c r="T27" s="67">
        <v>11.605084068073699</v>
      </c>
      <c r="U27" s="69">
        <v>5.9648095728714301</v>
      </c>
    </row>
    <row r="28" spans="1:21" ht="12" thickBot="1" x14ac:dyDescent="0.2">
      <c r="A28" s="44"/>
      <c r="B28" s="46" t="s">
        <v>26</v>
      </c>
      <c r="C28" s="52"/>
      <c r="D28" s="67">
        <v>1726136.9637</v>
      </c>
      <c r="E28" s="67">
        <v>1987726</v>
      </c>
      <c r="F28" s="68">
        <v>86.839783939033893</v>
      </c>
      <c r="G28" s="67">
        <v>1010052.5126</v>
      </c>
      <c r="H28" s="68">
        <v>70.895764543638407</v>
      </c>
      <c r="I28" s="67">
        <v>98395.763800000001</v>
      </c>
      <c r="J28" s="68">
        <v>5.7003450982874098</v>
      </c>
      <c r="K28" s="67">
        <v>88972.709000000003</v>
      </c>
      <c r="L28" s="68">
        <v>8.8087211199517998</v>
      </c>
      <c r="M28" s="68">
        <v>0.105909496360283</v>
      </c>
      <c r="N28" s="67">
        <v>18103422.2359</v>
      </c>
      <c r="O28" s="67">
        <v>60979781.831500001</v>
      </c>
      <c r="P28" s="67">
        <v>45208</v>
      </c>
      <c r="Q28" s="67">
        <v>38062</v>
      </c>
      <c r="R28" s="68">
        <v>18.774630865430101</v>
      </c>
      <c r="S28" s="67">
        <v>38.1821129822155</v>
      </c>
      <c r="T28" s="67">
        <v>34.136021141821203</v>
      </c>
      <c r="U28" s="69">
        <v>10.596825383338199</v>
      </c>
    </row>
    <row r="29" spans="1:21" ht="12" thickBot="1" x14ac:dyDescent="0.2">
      <c r="A29" s="44"/>
      <c r="B29" s="46" t="s">
        <v>27</v>
      </c>
      <c r="C29" s="52"/>
      <c r="D29" s="67">
        <v>993487.09360000002</v>
      </c>
      <c r="E29" s="67">
        <v>1141416</v>
      </c>
      <c r="F29" s="68">
        <v>87.039877976127897</v>
      </c>
      <c r="G29" s="67">
        <v>825248.8101</v>
      </c>
      <c r="H29" s="68">
        <v>20.386370927285999</v>
      </c>
      <c r="I29" s="67">
        <v>182489.62270000001</v>
      </c>
      <c r="J29" s="68">
        <v>18.368595211310801</v>
      </c>
      <c r="K29" s="67">
        <v>162730.43580000001</v>
      </c>
      <c r="L29" s="68">
        <v>19.718954309098699</v>
      </c>
      <c r="M29" s="68">
        <v>0.121422810692184</v>
      </c>
      <c r="N29" s="67">
        <v>10955455.2816</v>
      </c>
      <c r="O29" s="67">
        <v>32803537.102299999</v>
      </c>
      <c r="P29" s="67">
        <v>104331</v>
      </c>
      <c r="Q29" s="67">
        <v>91888</v>
      </c>
      <c r="R29" s="68">
        <v>13.5414852864357</v>
      </c>
      <c r="S29" s="67">
        <v>9.5224534759563308</v>
      </c>
      <c r="T29" s="67">
        <v>8.4886767826049105</v>
      </c>
      <c r="U29" s="69">
        <v>10.856201040642</v>
      </c>
    </row>
    <row r="30" spans="1:21" ht="12" thickBot="1" x14ac:dyDescent="0.2">
      <c r="A30" s="44"/>
      <c r="B30" s="46" t="s">
        <v>28</v>
      </c>
      <c r="C30" s="52"/>
      <c r="D30" s="67">
        <v>3444639.7724000001</v>
      </c>
      <c r="E30" s="67">
        <v>3733188</v>
      </c>
      <c r="F30" s="68">
        <v>92.270728728368397</v>
      </c>
      <c r="G30" s="67">
        <v>1139137.2446000001</v>
      </c>
      <c r="H30" s="68">
        <v>202.39023337434301</v>
      </c>
      <c r="I30" s="67">
        <v>381438.52370000002</v>
      </c>
      <c r="J30" s="68">
        <v>11.0733937045103</v>
      </c>
      <c r="K30" s="67">
        <v>194026.01519999999</v>
      </c>
      <c r="L30" s="68">
        <v>17.032716305236001</v>
      </c>
      <c r="M30" s="68">
        <v>0.96591433013154004</v>
      </c>
      <c r="N30" s="67">
        <v>22999545.409600001</v>
      </c>
      <c r="O30" s="67">
        <v>54464735.063699998</v>
      </c>
      <c r="P30" s="67">
        <v>107369</v>
      </c>
      <c r="Q30" s="67">
        <v>92912</v>
      </c>
      <c r="R30" s="68">
        <v>15.5598846220079</v>
      </c>
      <c r="S30" s="67">
        <v>32.082256260186803</v>
      </c>
      <c r="T30" s="67">
        <v>27.469381115464099</v>
      </c>
      <c r="U30" s="69">
        <v>14.3782753535548</v>
      </c>
    </row>
    <row r="31" spans="1:21" ht="12" thickBot="1" x14ac:dyDescent="0.2">
      <c r="A31" s="44"/>
      <c r="B31" s="46" t="s">
        <v>29</v>
      </c>
      <c r="C31" s="52"/>
      <c r="D31" s="67">
        <v>2984705.7119999998</v>
      </c>
      <c r="E31" s="67">
        <v>1774024</v>
      </c>
      <c r="F31" s="68">
        <v>168.24494550242801</v>
      </c>
      <c r="G31" s="67">
        <v>510060.04</v>
      </c>
      <c r="H31" s="68">
        <v>485.16752498392202</v>
      </c>
      <c r="I31" s="67">
        <v>51459.436699999998</v>
      </c>
      <c r="J31" s="68">
        <v>1.7241042054199001</v>
      </c>
      <c r="K31" s="67">
        <v>43675.285100000001</v>
      </c>
      <c r="L31" s="68">
        <v>8.5627733354685098</v>
      </c>
      <c r="M31" s="68">
        <v>0.17822783714352899</v>
      </c>
      <c r="N31" s="67">
        <v>22373138.664999999</v>
      </c>
      <c r="O31" s="67">
        <v>81890468.156299993</v>
      </c>
      <c r="P31" s="67">
        <v>35359</v>
      </c>
      <c r="Q31" s="67">
        <v>30185</v>
      </c>
      <c r="R31" s="68">
        <v>17.1409640549942</v>
      </c>
      <c r="S31" s="67">
        <v>84.411485392686401</v>
      </c>
      <c r="T31" s="67">
        <v>57.508928878582097</v>
      </c>
      <c r="U31" s="69">
        <v>31.870729900027602</v>
      </c>
    </row>
    <row r="32" spans="1:21" ht="12" thickBot="1" x14ac:dyDescent="0.2">
      <c r="A32" s="44"/>
      <c r="B32" s="46" t="s">
        <v>30</v>
      </c>
      <c r="C32" s="52"/>
      <c r="D32" s="67">
        <v>220454.0128</v>
      </c>
      <c r="E32" s="67">
        <v>351269</v>
      </c>
      <c r="F32" s="68">
        <v>62.759313460624199</v>
      </c>
      <c r="G32" s="67">
        <v>651716.91590000002</v>
      </c>
      <c r="H32" s="68">
        <v>-66.173348056255406</v>
      </c>
      <c r="I32" s="67">
        <v>53267.240899999997</v>
      </c>
      <c r="J32" s="68">
        <v>24.162518170320201</v>
      </c>
      <c r="K32" s="67">
        <v>137691.1838</v>
      </c>
      <c r="L32" s="68">
        <v>21.127452800554199</v>
      </c>
      <c r="M32" s="68">
        <v>-0.61313978549729098</v>
      </c>
      <c r="N32" s="67">
        <v>2183645.8121000002</v>
      </c>
      <c r="O32" s="67">
        <v>6133153.3315000003</v>
      </c>
      <c r="P32" s="67">
        <v>29402</v>
      </c>
      <c r="Q32" s="67">
        <v>26761</v>
      </c>
      <c r="R32" s="68">
        <v>9.8688389821008293</v>
      </c>
      <c r="S32" s="67">
        <v>7.4979257465478497</v>
      </c>
      <c r="T32" s="67">
        <v>6.6469847277754903</v>
      </c>
      <c r="U32" s="69">
        <v>11.349019015881099</v>
      </c>
    </row>
    <row r="33" spans="1:21" ht="12" thickBot="1" x14ac:dyDescent="0.2">
      <c r="A33" s="44"/>
      <c r="B33" s="46" t="s">
        <v>31</v>
      </c>
      <c r="C33" s="52"/>
      <c r="D33" s="67">
        <v>10.6195</v>
      </c>
      <c r="E33" s="70"/>
      <c r="F33" s="70"/>
      <c r="G33" s="67">
        <v>75.289699999999996</v>
      </c>
      <c r="H33" s="68">
        <v>-85.8951490044455</v>
      </c>
      <c r="I33" s="67">
        <v>1.9195</v>
      </c>
      <c r="J33" s="68">
        <v>18.075238947219699</v>
      </c>
      <c r="K33" s="67">
        <v>14.228899999999999</v>
      </c>
      <c r="L33" s="68">
        <v>18.898866644441402</v>
      </c>
      <c r="M33" s="68">
        <v>-0.865098496721461</v>
      </c>
      <c r="N33" s="67">
        <v>21.916699999999999</v>
      </c>
      <c r="O33" s="67">
        <v>46.363300000000002</v>
      </c>
      <c r="P33" s="67">
        <v>1</v>
      </c>
      <c r="Q33" s="70"/>
      <c r="R33" s="70"/>
      <c r="S33" s="67">
        <v>10.6195</v>
      </c>
      <c r="T33" s="70"/>
      <c r="U33" s="71"/>
    </row>
    <row r="34" spans="1:21" ht="12" thickBot="1" x14ac:dyDescent="0.2">
      <c r="A34" s="44"/>
      <c r="B34" s="46" t="s">
        <v>70</v>
      </c>
      <c r="C34" s="52"/>
      <c r="D34" s="70"/>
      <c r="E34" s="70"/>
      <c r="F34" s="70"/>
      <c r="G34" s="67">
        <v>1</v>
      </c>
      <c r="H34" s="70"/>
      <c r="I34" s="70"/>
      <c r="J34" s="70"/>
      <c r="K34" s="67">
        <v>0</v>
      </c>
      <c r="L34" s="68">
        <v>0</v>
      </c>
      <c r="M34" s="70"/>
      <c r="N34" s="70"/>
      <c r="O34" s="70"/>
      <c r="P34" s="70"/>
      <c r="Q34" s="70"/>
      <c r="R34" s="70"/>
      <c r="S34" s="70"/>
      <c r="T34" s="70"/>
      <c r="U34" s="71"/>
    </row>
    <row r="35" spans="1:21" ht="12" thickBot="1" x14ac:dyDescent="0.2">
      <c r="A35" s="44"/>
      <c r="B35" s="46" t="s">
        <v>32</v>
      </c>
      <c r="C35" s="52"/>
      <c r="D35" s="67">
        <v>715347.41260000004</v>
      </c>
      <c r="E35" s="67">
        <v>825780</v>
      </c>
      <c r="F35" s="68">
        <v>86.626875511637493</v>
      </c>
      <c r="G35" s="67">
        <v>174202.70139999999</v>
      </c>
      <c r="H35" s="68">
        <v>310.64082637698999</v>
      </c>
      <c r="I35" s="67">
        <v>92628.626000000004</v>
      </c>
      <c r="J35" s="68">
        <v>12.948760891345399</v>
      </c>
      <c r="K35" s="67">
        <v>17937.2781</v>
      </c>
      <c r="L35" s="68">
        <v>10.2967852713219</v>
      </c>
      <c r="M35" s="68">
        <v>4.1640290953620198</v>
      </c>
      <c r="N35" s="67">
        <v>5674035.3835000005</v>
      </c>
      <c r="O35" s="67">
        <v>14209756.915200001</v>
      </c>
      <c r="P35" s="67">
        <v>23242</v>
      </c>
      <c r="Q35" s="67">
        <v>18109</v>
      </c>
      <c r="R35" s="68">
        <v>28.3450218123585</v>
      </c>
      <c r="S35" s="67">
        <v>30.778221005077</v>
      </c>
      <c r="T35" s="67">
        <v>29.025133270749301</v>
      </c>
      <c r="U35" s="69">
        <v>5.6958709018253</v>
      </c>
    </row>
    <row r="36" spans="1:21" ht="12" thickBot="1" x14ac:dyDescent="0.2">
      <c r="A36" s="44"/>
      <c r="B36" s="46" t="s">
        <v>36</v>
      </c>
      <c r="C36" s="52"/>
      <c r="D36" s="70"/>
      <c r="E36" s="67">
        <v>487230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4"/>
      <c r="B37" s="46" t="s">
        <v>37</v>
      </c>
      <c r="C37" s="52"/>
      <c r="D37" s="70"/>
      <c r="E37" s="67">
        <v>156769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38</v>
      </c>
      <c r="C38" s="52"/>
      <c r="D38" s="70"/>
      <c r="E38" s="67">
        <v>280770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</row>
    <row r="39" spans="1:21" ht="12" customHeight="1" thickBot="1" x14ac:dyDescent="0.2">
      <c r="A39" s="44"/>
      <c r="B39" s="46" t="s">
        <v>33</v>
      </c>
      <c r="C39" s="52"/>
      <c r="D39" s="67">
        <v>716488.88919999998</v>
      </c>
      <c r="E39" s="67">
        <v>203479</v>
      </c>
      <c r="F39" s="68">
        <v>352.11932887423302</v>
      </c>
      <c r="G39" s="67">
        <v>549321.36629999999</v>
      </c>
      <c r="H39" s="68">
        <v>30.431644053092398</v>
      </c>
      <c r="I39" s="67">
        <v>38712.144399999997</v>
      </c>
      <c r="J39" s="68">
        <v>5.4030348528117802</v>
      </c>
      <c r="K39" s="67">
        <v>30132.427899999999</v>
      </c>
      <c r="L39" s="68">
        <v>5.4853915664994997</v>
      </c>
      <c r="M39" s="68">
        <v>0.28473366064206201</v>
      </c>
      <c r="N39" s="67">
        <v>5292660.7060000002</v>
      </c>
      <c r="O39" s="67">
        <v>12565024.823999999</v>
      </c>
      <c r="P39" s="67">
        <v>774</v>
      </c>
      <c r="Q39" s="67">
        <v>663</v>
      </c>
      <c r="R39" s="68">
        <v>16.742081447963798</v>
      </c>
      <c r="S39" s="67">
        <v>925.69623927648604</v>
      </c>
      <c r="T39" s="67">
        <v>987.60877360482698</v>
      </c>
      <c r="U39" s="69">
        <v>-6.6882127961037101</v>
      </c>
    </row>
    <row r="40" spans="1:21" ht="12" thickBot="1" x14ac:dyDescent="0.2">
      <c r="A40" s="44"/>
      <c r="B40" s="46" t="s">
        <v>34</v>
      </c>
      <c r="C40" s="52"/>
      <c r="D40" s="67">
        <v>1475937.3755999999</v>
      </c>
      <c r="E40" s="67">
        <v>658107</v>
      </c>
      <c r="F40" s="68">
        <v>224.27012257885099</v>
      </c>
      <c r="G40" s="67">
        <v>806223.08459999994</v>
      </c>
      <c r="H40" s="68">
        <v>83.068111518075995</v>
      </c>
      <c r="I40" s="67">
        <v>100697.7564</v>
      </c>
      <c r="J40" s="68">
        <v>6.8226306931934797</v>
      </c>
      <c r="K40" s="67">
        <v>55144.650099999999</v>
      </c>
      <c r="L40" s="68">
        <v>6.8398748625958197</v>
      </c>
      <c r="M40" s="68">
        <v>0.82606574196034299</v>
      </c>
      <c r="N40" s="67">
        <v>13877186.5024</v>
      </c>
      <c r="O40" s="67">
        <v>32686136.8061</v>
      </c>
      <c r="P40" s="67">
        <v>6461</v>
      </c>
      <c r="Q40" s="67">
        <v>5522</v>
      </c>
      <c r="R40" s="68">
        <v>17.004708438971399</v>
      </c>
      <c r="S40" s="67">
        <v>228.43791605014701</v>
      </c>
      <c r="T40" s="67">
        <v>224.13263822890301</v>
      </c>
      <c r="U40" s="69">
        <v>1.8846599092155001</v>
      </c>
    </row>
    <row r="41" spans="1:21" ht="12" thickBot="1" x14ac:dyDescent="0.2">
      <c r="A41" s="44"/>
      <c r="B41" s="46" t="s">
        <v>39</v>
      </c>
      <c r="C41" s="52"/>
      <c r="D41" s="70"/>
      <c r="E41" s="67">
        <v>200214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4"/>
      <c r="B42" s="46" t="s">
        <v>40</v>
      </c>
      <c r="C42" s="52"/>
      <c r="D42" s="70"/>
      <c r="E42" s="67">
        <v>53008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</row>
    <row r="43" spans="1:21" ht="12" thickBot="1" x14ac:dyDescent="0.2">
      <c r="A43" s="45"/>
      <c r="B43" s="46" t="s">
        <v>35</v>
      </c>
      <c r="C43" s="52"/>
      <c r="D43" s="72">
        <v>76999.209499999997</v>
      </c>
      <c r="E43" s="72">
        <v>44345</v>
      </c>
      <c r="F43" s="73">
        <v>173.63673356635499</v>
      </c>
      <c r="G43" s="72">
        <v>130054.9201</v>
      </c>
      <c r="H43" s="73">
        <v>-40.7948507901163</v>
      </c>
      <c r="I43" s="72">
        <v>8099.4805999999999</v>
      </c>
      <c r="J43" s="73">
        <v>10.518913963655701</v>
      </c>
      <c r="K43" s="72">
        <v>11693.989100000001</v>
      </c>
      <c r="L43" s="73">
        <v>8.9915776281346602</v>
      </c>
      <c r="M43" s="73">
        <v>-0.30738086629480399</v>
      </c>
      <c r="N43" s="72">
        <v>918261.53249999997</v>
      </c>
      <c r="O43" s="72">
        <v>1506604.5083000001</v>
      </c>
      <c r="P43" s="72">
        <v>84</v>
      </c>
      <c r="Q43" s="72">
        <v>55</v>
      </c>
      <c r="R43" s="73">
        <v>52.727272727272698</v>
      </c>
      <c r="S43" s="72">
        <v>916.65725595238098</v>
      </c>
      <c r="T43" s="72">
        <v>871.77218363636405</v>
      </c>
      <c r="U43" s="74">
        <v>4.8966036132428803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248806</v>
      </c>
      <c r="D2" s="32">
        <v>2371343.4633170902</v>
      </c>
      <c r="E2" s="32">
        <v>1867962.9713179499</v>
      </c>
      <c r="F2" s="32">
        <v>503380.49199914502</v>
      </c>
      <c r="G2" s="32">
        <v>1867962.9713179499</v>
      </c>
      <c r="H2" s="32">
        <v>0.21227650055171901</v>
      </c>
    </row>
    <row r="3" spans="1:8" ht="14.25" x14ac:dyDescent="0.2">
      <c r="A3" s="32">
        <v>2</v>
      </c>
      <c r="B3" s="33">
        <v>13</v>
      </c>
      <c r="C3" s="32">
        <v>39634</v>
      </c>
      <c r="D3" s="32">
        <v>283942.99752908299</v>
      </c>
      <c r="E3" s="32">
        <v>250692.884635133</v>
      </c>
      <c r="F3" s="32">
        <v>33250.112893949001</v>
      </c>
      <c r="G3" s="32">
        <v>250692.884635133</v>
      </c>
      <c r="H3" s="32">
        <v>0.11710136606043101</v>
      </c>
    </row>
    <row r="4" spans="1:8" ht="14.25" x14ac:dyDescent="0.2">
      <c r="A4" s="32">
        <v>3</v>
      </c>
      <c r="B4" s="33">
        <v>14</v>
      </c>
      <c r="C4" s="32">
        <v>279288</v>
      </c>
      <c r="D4" s="32">
        <v>721496.23388974403</v>
      </c>
      <c r="E4" s="32">
        <v>638547.79568888899</v>
      </c>
      <c r="F4" s="32">
        <v>82948.438200854696</v>
      </c>
      <c r="G4" s="32">
        <v>638547.79568888899</v>
      </c>
      <c r="H4" s="32">
        <v>0.114967250423002</v>
      </c>
    </row>
    <row r="5" spans="1:8" ht="14.25" x14ac:dyDescent="0.2">
      <c r="A5" s="32">
        <v>4</v>
      </c>
      <c r="B5" s="33">
        <v>15</v>
      </c>
      <c r="C5" s="32">
        <v>8348</v>
      </c>
      <c r="D5" s="32">
        <v>137234.11089401701</v>
      </c>
      <c r="E5" s="32">
        <v>107690.64067265</v>
      </c>
      <c r="F5" s="32">
        <v>29543.470221367501</v>
      </c>
      <c r="G5" s="32">
        <v>107690.64067265</v>
      </c>
      <c r="H5" s="32">
        <v>0.215277892856997</v>
      </c>
    </row>
    <row r="6" spans="1:8" ht="14.25" x14ac:dyDescent="0.2">
      <c r="A6" s="32">
        <v>5</v>
      </c>
      <c r="B6" s="33">
        <v>16</v>
      </c>
      <c r="C6" s="32">
        <v>8145</v>
      </c>
      <c r="D6" s="32">
        <v>646387.86399401701</v>
      </c>
      <c r="E6" s="32">
        <v>686222.25585726497</v>
      </c>
      <c r="F6" s="32">
        <v>-39834.391863247904</v>
      </c>
      <c r="G6" s="32">
        <v>686222.25585726497</v>
      </c>
      <c r="H6" s="32">
        <v>-6.1626144428380797E-2</v>
      </c>
    </row>
    <row r="7" spans="1:8" ht="14.25" x14ac:dyDescent="0.2">
      <c r="A7" s="32">
        <v>6</v>
      </c>
      <c r="B7" s="33">
        <v>17</v>
      </c>
      <c r="C7" s="32">
        <v>51127</v>
      </c>
      <c r="D7" s="32">
        <v>742662.213152137</v>
      </c>
      <c r="E7" s="32">
        <v>678974.55430427403</v>
      </c>
      <c r="F7" s="32">
        <v>63687.658847863197</v>
      </c>
      <c r="G7" s="32">
        <v>678974.55430427403</v>
      </c>
      <c r="H7" s="32">
        <v>8.5755889716738101E-2</v>
      </c>
    </row>
    <row r="8" spans="1:8" ht="14.25" x14ac:dyDescent="0.2">
      <c r="A8" s="32">
        <v>7</v>
      </c>
      <c r="B8" s="33">
        <v>18</v>
      </c>
      <c r="C8" s="32">
        <v>248557</v>
      </c>
      <c r="D8" s="32">
        <v>497652.62778461498</v>
      </c>
      <c r="E8" s="32">
        <v>407792.70474529901</v>
      </c>
      <c r="F8" s="32">
        <v>89859.9230393162</v>
      </c>
      <c r="G8" s="32">
        <v>407792.70474529901</v>
      </c>
      <c r="H8" s="32">
        <v>0.180567564647137</v>
      </c>
    </row>
    <row r="9" spans="1:8" ht="14.25" x14ac:dyDescent="0.2">
      <c r="A9" s="32">
        <v>8</v>
      </c>
      <c r="B9" s="33">
        <v>19</v>
      </c>
      <c r="C9" s="32">
        <v>54652</v>
      </c>
      <c r="D9" s="32">
        <v>306300.90862735</v>
      </c>
      <c r="E9" s="32">
        <v>292465.99866068398</v>
      </c>
      <c r="F9" s="32">
        <v>13834.909966666701</v>
      </c>
      <c r="G9" s="32">
        <v>292465.99866068398</v>
      </c>
      <c r="H9" s="32">
        <v>4.51677078878613E-2</v>
      </c>
    </row>
    <row r="10" spans="1:8" ht="14.25" x14ac:dyDescent="0.2">
      <c r="A10" s="32">
        <v>9</v>
      </c>
      <c r="B10" s="33">
        <v>21</v>
      </c>
      <c r="C10" s="32">
        <v>666407</v>
      </c>
      <c r="D10" s="32">
        <v>3551831.3875076901</v>
      </c>
      <c r="E10" s="32">
        <v>3500167.2090034201</v>
      </c>
      <c r="F10" s="32">
        <v>51664.178504273499</v>
      </c>
      <c r="G10" s="32">
        <v>3500167.2090034201</v>
      </c>
      <c r="H10" s="35">
        <v>1.45457857841968E-2</v>
      </c>
    </row>
    <row r="11" spans="1:8" ht="14.25" x14ac:dyDescent="0.2">
      <c r="A11" s="32">
        <v>10</v>
      </c>
      <c r="B11" s="33">
        <v>22</v>
      </c>
      <c r="C11" s="32">
        <v>171672</v>
      </c>
      <c r="D11" s="32">
        <v>5187253.1313717896</v>
      </c>
      <c r="E11" s="32">
        <v>4873165.7680521403</v>
      </c>
      <c r="F11" s="32">
        <v>314087.36331965798</v>
      </c>
      <c r="G11" s="32">
        <v>4873165.7680521403</v>
      </c>
      <c r="H11" s="32">
        <v>6.0549843118335799E-2</v>
      </c>
    </row>
    <row r="12" spans="1:8" ht="14.25" x14ac:dyDescent="0.2">
      <c r="A12" s="32">
        <v>11</v>
      </c>
      <c r="B12" s="33">
        <v>23</v>
      </c>
      <c r="C12" s="32">
        <v>681727.51100000006</v>
      </c>
      <c r="D12" s="32">
        <v>14085112.7008166</v>
      </c>
      <c r="E12" s="32">
        <v>12679316.00293</v>
      </c>
      <c r="F12" s="32">
        <v>1405796.6978865899</v>
      </c>
      <c r="G12" s="32">
        <v>12679316.00293</v>
      </c>
      <c r="H12" s="32">
        <v>9.9807273661721499E-2</v>
      </c>
    </row>
    <row r="13" spans="1:8" ht="14.25" x14ac:dyDescent="0.2">
      <c r="A13" s="32">
        <v>12</v>
      </c>
      <c r="B13" s="33">
        <v>24</v>
      </c>
      <c r="C13" s="32">
        <v>106351.06</v>
      </c>
      <c r="D13" s="32">
        <v>2236023.0902162399</v>
      </c>
      <c r="E13" s="32">
        <v>2109295.7610504301</v>
      </c>
      <c r="F13" s="32">
        <v>126727.329165812</v>
      </c>
      <c r="G13" s="32">
        <v>2109295.7610504301</v>
      </c>
      <c r="H13" s="32">
        <v>5.6675322236299702E-2</v>
      </c>
    </row>
    <row r="14" spans="1:8" ht="14.25" x14ac:dyDescent="0.2">
      <c r="A14" s="32">
        <v>13</v>
      </c>
      <c r="B14" s="33">
        <v>25</v>
      </c>
      <c r="C14" s="32">
        <v>210166</v>
      </c>
      <c r="D14" s="32">
        <v>3105469.8538000002</v>
      </c>
      <c r="E14" s="32">
        <v>2919806.8369999998</v>
      </c>
      <c r="F14" s="32">
        <v>185663.01680000001</v>
      </c>
      <c r="G14" s="32">
        <v>2919806.8369999998</v>
      </c>
      <c r="H14" s="32">
        <v>5.9785805543342799E-2</v>
      </c>
    </row>
    <row r="15" spans="1:8" ht="14.25" x14ac:dyDescent="0.2">
      <c r="A15" s="32">
        <v>14</v>
      </c>
      <c r="B15" s="33">
        <v>26</v>
      </c>
      <c r="C15" s="32">
        <v>131378</v>
      </c>
      <c r="D15" s="32">
        <v>1424399.16317671</v>
      </c>
      <c r="E15" s="32">
        <v>1204531.98749899</v>
      </c>
      <c r="F15" s="32">
        <v>219867.175677725</v>
      </c>
      <c r="G15" s="32">
        <v>1204531.98749899</v>
      </c>
      <c r="H15" s="32">
        <v>0.15435783828135299</v>
      </c>
    </row>
    <row r="16" spans="1:8" ht="14.25" x14ac:dyDescent="0.2">
      <c r="A16" s="32">
        <v>15</v>
      </c>
      <c r="B16" s="33">
        <v>27</v>
      </c>
      <c r="C16" s="32">
        <v>338924.06599999999</v>
      </c>
      <c r="D16" s="32">
        <v>3338255.6768999998</v>
      </c>
      <c r="E16" s="32">
        <v>2918684.6483</v>
      </c>
      <c r="F16" s="32">
        <v>419571.02860000002</v>
      </c>
      <c r="G16" s="32">
        <v>2918684.6483</v>
      </c>
      <c r="H16" s="32">
        <v>0.12568570810898</v>
      </c>
    </row>
    <row r="17" spans="1:8" ht="14.25" x14ac:dyDescent="0.2">
      <c r="A17" s="32">
        <v>16</v>
      </c>
      <c r="B17" s="33">
        <v>29</v>
      </c>
      <c r="C17" s="32">
        <v>386500</v>
      </c>
      <c r="D17" s="32">
        <v>5469765.2489572596</v>
      </c>
      <c r="E17" s="32">
        <v>5080255.6176162399</v>
      </c>
      <c r="F17" s="32">
        <v>389509.63134102599</v>
      </c>
      <c r="G17" s="32">
        <v>5080255.6176162399</v>
      </c>
      <c r="H17" s="32">
        <v>7.1211398225048197E-2</v>
      </c>
    </row>
    <row r="18" spans="1:8" ht="14.25" x14ac:dyDescent="0.2">
      <c r="A18" s="32">
        <v>17</v>
      </c>
      <c r="B18" s="33">
        <v>31</v>
      </c>
      <c r="C18" s="32">
        <v>58935.455999999998</v>
      </c>
      <c r="D18" s="32">
        <v>969968.71325554803</v>
      </c>
      <c r="E18" s="32">
        <v>811249.32085178199</v>
      </c>
      <c r="F18" s="32">
        <v>158719.39240376599</v>
      </c>
      <c r="G18" s="32">
        <v>811249.32085178199</v>
      </c>
      <c r="H18" s="32">
        <v>0.163633517488466</v>
      </c>
    </row>
    <row r="19" spans="1:8" ht="14.25" x14ac:dyDescent="0.2">
      <c r="A19" s="32">
        <v>18</v>
      </c>
      <c r="B19" s="33">
        <v>32</v>
      </c>
      <c r="C19" s="32">
        <v>41287.983</v>
      </c>
      <c r="D19" s="32">
        <v>971863.21022145799</v>
      </c>
      <c r="E19" s="32">
        <v>879431.69877426396</v>
      </c>
      <c r="F19" s="32">
        <v>92431.511447194207</v>
      </c>
      <c r="G19" s="32">
        <v>879431.69877426396</v>
      </c>
      <c r="H19" s="32">
        <v>9.5107532083791704E-2</v>
      </c>
    </row>
    <row r="20" spans="1:8" ht="14.25" x14ac:dyDescent="0.2">
      <c r="A20" s="32">
        <v>19</v>
      </c>
      <c r="B20" s="33">
        <v>33</v>
      </c>
      <c r="C20" s="32">
        <v>122534.6</v>
      </c>
      <c r="D20" s="32">
        <v>2634801.2354085199</v>
      </c>
      <c r="E20" s="32">
        <v>2194223.19638034</v>
      </c>
      <c r="F20" s="32">
        <v>440578.03902817302</v>
      </c>
      <c r="G20" s="32">
        <v>2194223.19638034</v>
      </c>
      <c r="H20" s="32">
        <v>0.167214905286722</v>
      </c>
    </row>
    <row r="21" spans="1:8" ht="14.25" x14ac:dyDescent="0.2">
      <c r="A21" s="32">
        <v>20</v>
      </c>
      <c r="B21" s="33">
        <v>34</v>
      </c>
      <c r="C21" s="32">
        <v>58735.786999999997</v>
      </c>
      <c r="D21" s="32">
        <v>572262.040368399</v>
      </c>
      <c r="E21" s="32">
        <v>445203.17514756502</v>
      </c>
      <c r="F21" s="32">
        <v>127058.865220833</v>
      </c>
      <c r="G21" s="32">
        <v>445203.17514756502</v>
      </c>
      <c r="H21" s="32">
        <v>0.222029168908422</v>
      </c>
    </row>
    <row r="22" spans="1:8" ht="14.25" x14ac:dyDescent="0.2">
      <c r="A22" s="32">
        <v>21</v>
      </c>
      <c r="B22" s="33">
        <v>35</v>
      </c>
      <c r="C22" s="32">
        <v>62338.724000000002</v>
      </c>
      <c r="D22" s="32">
        <v>1726136.9593026501</v>
      </c>
      <c r="E22" s="32">
        <v>1627741.18614248</v>
      </c>
      <c r="F22" s="32">
        <v>98395.773160177007</v>
      </c>
      <c r="G22" s="32">
        <v>1627741.18614248</v>
      </c>
      <c r="H22" s="32">
        <v>5.7003456550706197E-2</v>
      </c>
    </row>
    <row r="23" spans="1:8" ht="14.25" x14ac:dyDescent="0.2">
      <c r="A23" s="32">
        <v>22</v>
      </c>
      <c r="B23" s="33">
        <v>36</v>
      </c>
      <c r="C23" s="32">
        <v>194642.57399999999</v>
      </c>
      <c r="D23" s="32">
        <v>993487.084162832</v>
      </c>
      <c r="E23" s="32">
        <v>810997.477837121</v>
      </c>
      <c r="F23" s="32">
        <v>182489.60632571101</v>
      </c>
      <c r="G23" s="32">
        <v>810997.477837121</v>
      </c>
      <c r="H23" s="32">
        <v>0.183685937376314</v>
      </c>
    </row>
    <row r="24" spans="1:8" ht="14.25" x14ac:dyDescent="0.2">
      <c r="A24" s="32">
        <v>23</v>
      </c>
      <c r="B24" s="33">
        <v>37</v>
      </c>
      <c r="C24" s="32">
        <v>281436.98100000003</v>
      </c>
      <c r="D24" s="32">
        <v>3444639.8062759899</v>
      </c>
      <c r="E24" s="32">
        <v>3063201.2490429101</v>
      </c>
      <c r="F24" s="32">
        <v>381438.55723307398</v>
      </c>
      <c r="G24" s="32">
        <v>3063201.2490429101</v>
      </c>
      <c r="H24" s="32">
        <v>0.110733945690957</v>
      </c>
    </row>
    <row r="25" spans="1:8" ht="14.25" x14ac:dyDescent="0.2">
      <c r="A25" s="32">
        <v>24</v>
      </c>
      <c r="B25" s="33">
        <v>38</v>
      </c>
      <c r="C25" s="32">
        <v>339788.47600000002</v>
      </c>
      <c r="D25" s="32">
        <v>2984705.6445938102</v>
      </c>
      <c r="E25" s="32">
        <v>2933246.2657212401</v>
      </c>
      <c r="F25" s="32">
        <v>51459.378872566398</v>
      </c>
      <c r="G25" s="32">
        <v>2933246.2657212401</v>
      </c>
      <c r="H25" s="32">
        <v>1.7241023068983299E-2</v>
      </c>
    </row>
    <row r="26" spans="1:8" ht="14.25" x14ac:dyDescent="0.2">
      <c r="A26" s="32">
        <v>25</v>
      </c>
      <c r="B26" s="33">
        <v>39</v>
      </c>
      <c r="C26" s="32">
        <v>114330.34600000001</v>
      </c>
      <c r="D26" s="32">
        <v>220453.91414750001</v>
      </c>
      <c r="E26" s="32">
        <v>167186.780275297</v>
      </c>
      <c r="F26" s="32">
        <v>53267.1338722035</v>
      </c>
      <c r="G26" s="32">
        <v>167186.780275297</v>
      </c>
      <c r="H26" s="32">
        <v>0.24162480434148101</v>
      </c>
    </row>
    <row r="27" spans="1:8" ht="14.25" x14ac:dyDescent="0.2">
      <c r="A27" s="32">
        <v>26</v>
      </c>
      <c r="B27" s="33">
        <v>40</v>
      </c>
      <c r="C27" s="32">
        <v>5</v>
      </c>
      <c r="D27" s="32">
        <v>10.6195</v>
      </c>
      <c r="E27" s="32">
        <v>8.6999999999999993</v>
      </c>
      <c r="F27" s="32">
        <v>1.9195</v>
      </c>
      <c r="G27" s="32">
        <v>8.6999999999999993</v>
      </c>
      <c r="H27" s="32">
        <v>0.18075238947219699</v>
      </c>
    </row>
    <row r="28" spans="1:8" ht="14.25" x14ac:dyDescent="0.2">
      <c r="A28" s="32">
        <v>27</v>
      </c>
      <c r="B28" s="33">
        <v>42</v>
      </c>
      <c r="C28" s="32">
        <v>26572.47</v>
      </c>
      <c r="D28" s="32">
        <v>715347.41059999994</v>
      </c>
      <c r="E28" s="32">
        <v>622718.76249999995</v>
      </c>
      <c r="F28" s="32">
        <v>92628.648100000006</v>
      </c>
      <c r="G28" s="32">
        <v>622718.76249999995</v>
      </c>
      <c r="H28" s="32">
        <v>0.12948764016956099</v>
      </c>
    </row>
    <row r="29" spans="1:8" ht="14.25" x14ac:dyDescent="0.2">
      <c r="A29" s="32">
        <v>28</v>
      </c>
      <c r="B29" s="33">
        <v>75</v>
      </c>
      <c r="C29" s="32">
        <v>792</v>
      </c>
      <c r="D29" s="32">
        <v>716488.88888888899</v>
      </c>
      <c r="E29" s="32">
        <v>677776.74358974397</v>
      </c>
      <c r="F29" s="32">
        <v>38712.145299145297</v>
      </c>
      <c r="G29" s="32">
        <v>677776.74358974397</v>
      </c>
      <c r="H29" s="32">
        <v>5.4030349806511301E-2</v>
      </c>
    </row>
    <row r="30" spans="1:8" ht="14.25" x14ac:dyDescent="0.2">
      <c r="A30" s="32">
        <v>29</v>
      </c>
      <c r="B30" s="33">
        <v>76</v>
      </c>
      <c r="C30" s="32">
        <v>7157</v>
      </c>
      <c r="D30" s="32">
        <v>1475937.35696838</v>
      </c>
      <c r="E30" s="32">
        <v>1375239.6171076901</v>
      </c>
      <c r="F30" s="32">
        <v>100697.739860684</v>
      </c>
      <c r="G30" s="32">
        <v>1375239.6171076901</v>
      </c>
      <c r="H30" s="32">
        <v>6.8226296587221194E-2</v>
      </c>
    </row>
    <row r="31" spans="1:8" ht="14.25" x14ac:dyDescent="0.2">
      <c r="A31" s="32">
        <v>30</v>
      </c>
      <c r="B31" s="33">
        <v>99</v>
      </c>
      <c r="C31" s="32">
        <v>86</v>
      </c>
      <c r="D31" s="32">
        <v>76999.209590802493</v>
      </c>
      <c r="E31" s="32">
        <v>68899.727932834096</v>
      </c>
      <c r="F31" s="32">
        <v>8099.4816579683802</v>
      </c>
      <c r="G31" s="32">
        <v>68899.727932834096</v>
      </c>
      <c r="H31" s="32">
        <v>0.105189153252501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2015-02-15T05:28:18Z</dcterms:modified>
</cp:coreProperties>
</file>