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<sst xmlns="http://schemas.openxmlformats.org/spreadsheetml/2006/main" count="112" uniqueCount="70">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</sst>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2" sqref="F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18007065.168099999</v>
      </c>
      <c r="F3" s="25">
        <f>RA!I7</f>
        <v>2061568.5937999999</v>
      </c>
      <c r="G3" s="16">
        <f>E3-F3</f>
        <v>15945496.574299999</v>
      </c>
      <c r="H3" s="27">
        <f>RA!J7</f>
        <v>11.448665146456699</v>
      </c>
      <c r="I3" s="20">
        <f>SUM(I4:I38)</f>
        <v>18007067.697672661</v>
      </c>
      <c r="J3" s="21">
        <f>SUM(J4:J38)</f>
        <v>15945496.631922383</v>
      </c>
      <c r="K3" s="22">
        <f>E3-I3</f>
        <v>-2.5295726619660854</v>
      </c>
      <c r="L3" s="22">
        <f>G3-J3</f>
        <v>-5.7622384279966354E-2</v>
      </c>
    </row>
    <row r="4" spans="1:13" x14ac:dyDescent="0.15">
      <c r="A4" s="40">
        <f>RA!A8</f>
        <v>42054</v>
      </c>
      <c r="B4" s="12">
        <v>12</v>
      </c>
      <c r="C4" s="37" t="s">
        <v>6</v>
      </c>
      <c r="D4" s="37"/>
      <c r="E4" s="15">
        <f>VLOOKUP(C4,RA!B8:D36,3,0)</f>
        <v>511683.61489999999</v>
      </c>
      <c r="F4" s="25">
        <f>VLOOKUP(C4,RA!B8:I39,8,0)</f>
        <v>110742.6517</v>
      </c>
      <c r="G4" s="16">
        <f t="shared" ref="G4:G38" si="0">E4-F4</f>
        <v>400940.9632</v>
      </c>
      <c r="H4" s="27">
        <f>RA!J8</f>
        <v>21.642798103207301</v>
      </c>
      <c r="I4" s="20">
        <f>VLOOKUP(B4,RMS!B:D,3,FALSE)</f>
        <v>511684.29957948701</v>
      </c>
      <c r="J4" s="21">
        <f>VLOOKUP(B4,RMS!B:E,4,FALSE)</f>
        <v>400940.975329915</v>
      </c>
      <c r="K4" s="22">
        <f t="shared" ref="K4:K38" si="1">E4-I4</f>
        <v>-0.68467948702163994</v>
      </c>
      <c r="L4" s="22">
        <f t="shared" ref="L4:L38" si="2">G4-J4</f>
        <v>-1.2129915005061775E-2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118843.61629999999</v>
      </c>
      <c r="F5" s="25">
        <f>VLOOKUP(C5,RA!B9:I40,8,0)</f>
        <v>27223.715899999999</v>
      </c>
      <c r="G5" s="16">
        <f t="shared" si="0"/>
        <v>91619.900399999999</v>
      </c>
      <c r="H5" s="27">
        <f>RA!J9</f>
        <v>22.9071756208415</v>
      </c>
      <c r="I5" s="20">
        <f>VLOOKUP(B5,RMS!B:D,3,FALSE)</f>
        <v>118843.62635746899</v>
      </c>
      <c r="J5" s="21">
        <f>VLOOKUP(B5,RMS!B:E,4,FALSE)</f>
        <v>91619.904873398395</v>
      </c>
      <c r="K5" s="22">
        <f t="shared" si="1"/>
        <v>-1.0057469000457786E-2</v>
      </c>
      <c r="L5" s="22">
        <f t="shared" si="2"/>
        <v>-4.4733983959304169E-3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388049.66450000001</v>
      </c>
      <c r="F6" s="25">
        <f>VLOOKUP(C6,RA!B10:I41,8,0)</f>
        <v>61610.414799999999</v>
      </c>
      <c r="G6" s="16">
        <f t="shared" si="0"/>
        <v>326439.24970000004</v>
      </c>
      <c r="H6" s="27">
        <f>RA!J10</f>
        <v>15.876940617738899</v>
      </c>
      <c r="I6" s="20">
        <f>VLOOKUP(B6,RMS!B:D,3,FALSE)</f>
        <v>388050.570607692</v>
      </c>
      <c r="J6" s="21">
        <f>VLOOKUP(B6,RMS!B:E,4,FALSE)</f>
        <v>326439.24949999998</v>
      </c>
      <c r="K6" s="22">
        <f>E6-I6</f>
        <v>-0.90610769198974594</v>
      </c>
      <c r="L6" s="22">
        <f t="shared" si="2"/>
        <v>2.0000006770715117E-4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47484.299099999997</v>
      </c>
      <c r="F7" s="25">
        <f>VLOOKUP(C7,RA!B11:I42,8,0)</f>
        <v>10485.178</v>
      </c>
      <c r="G7" s="16">
        <f t="shared" si="0"/>
        <v>36999.121099999997</v>
      </c>
      <c r="H7" s="27">
        <f>RA!J11</f>
        <v>22.0813578356051</v>
      </c>
      <c r="I7" s="20">
        <f>VLOOKUP(B7,RMS!B:D,3,FALSE)</f>
        <v>47484.342011111097</v>
      </c>
      <c r="J7" s="21">
        <f>VLOOKUP(B7,RMS!B:E,4,FALSE)</f>
        <v>36999.121314529897</v>
      </c>
      <c r="K7" s="22">
        <f t="shared" si="1"/>
        <v>-4.2911111100693233E-2</v>
      </c>
      <c r="L7" s="22">
        <f t="shared" si="2"/>
        <v>-2.1452990040415898E-4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44085.7546</v>
      </c>
      <c r="F8" s="25">
        <f>VLOOKUP(C8,RA!B12:I43,8,0)</f>
        <v>5460.4976999999999</v>
      </c>
      <c r="G8" s="16">
        <f t="shared" si="0"/>
        <v>38625.2569</v>
      </c>
      <c r="H8" s="27">
        <f>RA!J12</f>
        <v>12.386081965805801</v>
      </c>
      <c r="I8" s="20">
        <f>VLOOKUP(B8,RMS!B:D,3,FALSE)</f>
        <v>44085.758541880299</v>
      </c>
      <c r="J8" s="21">
        <f>VLOOKUP(B8,RMS!B:E,4,FALSE)</f>
        <v>38625.256855555599</v>
      </c>
      <c r="K8" s="22">
        <f t="shared" si="1"/>
        <v>-3.9418802989530377E-3</v>
      </c>
      <c r="L8" s="22">
        <f t="shared" si="2"/>
        <v>4.4444401282817125E-5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224076.70199999999</v>
      </c>
      <c r="F9" s="25">
        <f>VLOOKUP(C9,RA!B13:I44,8,0)</f>
        <v>36671.457499999997</v>
      </c>
      <c r="G9" s="16">
        <f t="shared" si="0"/>
        <v>187405.2445</v>
      </c>
      <c r="H9" s="27">
        <f>RA!J13</f>
        <v>16.365582487018202</v>
      </c>
      <c r="I9" s="20">
        <f>VLOOKUP(B9,RMS!B:D,3,FALSE)</f>
        <v>224076.861623932</v>
      </c>
      <c r="J9" s="21">
        <f>VLOOKUP(B9,RMS!B:E,4,FALSE)</f>
        <v>187405.24383760701</v>
      </c>
      <c r="K9" s="22">
        <f t="shared" si="1"/>
        <v>-0.15962393200607039</v>
      </c>
      <c r="L9" s="22">
        <f t="shared" si="2"/>
        <v>6.6239299485459924E-4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135762.0509</v>
      </c>
      <c r="F10" s="25">
        <f>VLOOKUP(C10,RA!B14:I45,8,0)</f>
        <v>26601.092199999999</v>
      </c>
      <c r="G10" s="16">
        <f t="shared" si="0"/>
        <v>109160.9587</v>
      </c>
      <c r="H10" s="27">
        <f>RA!J14</f>
        <v>19.5939086244314</v>
      </c>
      <c r="I10" s="20">
        <f>VLOOKUP(B10,RMS!B:D,3,FALSE)</f>
        <v>135762.04619829101</v>
      </c>
      <c r="J10" s="21">
        <f>VLOOKUP(B10,RMS!B:E,4,FALSE)</f>
        <v>109160.95933162401</v>
      </c>
      <c r="K10" s="22">
        <f t="shared" si="1"/>
        <v>4.7017089964356273E-3</v>
      </c>
      <c r="L10" s="22">
        <f t="shared" si="2"/>
        <v>-6.3162400329019874E-4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81181.951799999995</v>
      </c>
      <c r="F11" s="25">
        <f>VLOOKUP(C11,RA!B15:I46,8,0)</f>
        <v>5487.6728999999996</v>
      </c>
      <c r="G11" s="16">
        <f t="shared" si="0"/>
        <v>75694.27889999999</v>
      </c>
      <c r="H11" s="27">
        <f>RA!J15</f>
        <v>6.7597203298578501</v>
      </c>
      <c r="I11" s="20">
        <f>VLOOKUP(B11,RMS!B:D,3,FALSE)</f>
        <v>81181.981390598303</v>
      </c>
      <c r="J11" s="21">
        <f>VLOOKUP(B11,RMS!B:E,4,FALSE)</f>
        <v>75694.279247008497</v>
      </c>
      <c r="K11" s="22">
        <f t="shared" si="1"/>
        <v>-2.9590598307549953E-2</v>
      </c>
      <c r="L11" s="22">
        <f t="shared" si="2"/>
        <v>-3.4700850665103644E-4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1886010.3883</v>
      </c>
      <c r="F12" s="25">
        <f>VLOOKUP(C12,RA!B16:I47,8,0)</f>
        <v>46096.712500000001</v>
      </c>
      <c r="G12" s="16">
        <f t="shared" si="0"/>
        <v>1839913.6758000001</v>
      </c>
      <c r="H12" s="27">
        <f>RA!J16</f>
        <v>2.44413884387723</v>
      </c>
      <c r="I12" s="20">
        <f>VLOOKUP(B12,RMS!B:D,3,FALSE)</f>
        <v>1886010.1391239299</v>
      </c>
      <c r="J12" s="21">
        <f>VLOOKUP(B12,RMS!B:E,4,FALSE)</f>
        <v>1839913.67510427</v>
      </c>
      <c r="K12" s="22">
        <f t="shared" si="1"/>
        <v>0.24917607009410858</v>
      </c>
      <c r="L12" s="22">
        <f t="shared" si="2"/>
        <v>6.9573009386658669E-4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2573775.5691999998</v>
      </c>
      <c r="F13" s="25">
        <f>VLOOKUP(C13,RA!B17:I48,8,0)</f>
        <v>251929.24429999999</v>
      </c>
      <c r="G13" s="16">
        <f t="shared" si="0"/>
        <v>2321846.3248999999</v>
      </c>
      <c r="H13" s="27">
        <f>RA!J17</f>
        <v>9.7883143858695707</v>
      </c>
      <c r="I13" s="20">
        <f>VLOOKUP(B13,RMS!B:D,3,FALSE)</f>
        <v>2573775.6484888899</v>
      </c>
      <c r="J13" s="21">
        <f>VLOOKUP(B13,RMS!B:E,4,FALSE)</f>
        <v>2321846.3245931598</v>
      </c>
      <c r="K13" s="22">
        <f t="shared" si="1"/>
        <v>-7.9288890119642019E-2</v>
      </c>
      <c r="L13" s="22">
        <f t="shared" si="2"/>
        <v>3.0684005469083786E-4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2887093.9696</v>
      </c>
      <c r="F14" s="25">
        <f>VLOOKUP(C14,RA!B18:I49,8,0)</f>
        <v>320627.37239999999</v>
      </c>
      <c r="G14" s="16">
        <f t="shared" si="0"/>
        <v>2566466.5971999997</v>
      </c>
      <c r="H14" s="27">
        <f>RA!J18</f>
        <v>11.1055398880703</v>
      </c>
      <c r="I14" s="20">
        <f>VLOOKUP(B14,RMS!B:D,3,FALSE)</f>
        <v>2887093.6456064</v>
      </c>
      <c r="J14" s="21">
        <f>VLOOKUP(B14,RMS!B:E,4,FALSE)</f>
        <v>2566466.6028569802</v>
      </c>
      <c r="K14" s="22">
        <f t="shared" si="1"/>
        <v>0.32399359997361898</v>
      </c>
      <c r="L14" s="22">
        <f t="shared" si="2"/>
        <v>-5.6569804437458515E-3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1431412.7027</v>
      </c>
      <c r="F15" s="25">
        <f>VLOOKUP(C15,RA!B19:I50,8,0)</f>
        <v>125033.5466</v>
      </c>
      <c r="G15" s="16">
        <f t="shared" si="0"/>
        <v>1306379.1561</v>
      </c>
      <c r="H15" s="27">
        <f>RA!J19</f>
        <v>8.7349753403861605</v>
      </c>
      <c r="I15" s="20">
        <f>VLOOKUP(B15,RMS!B:D,3,FALSE)</f>
        <v>1431412.6589367499</v>
      </c>
      <c r="J15" s="21">
        <f>VLOOKUP(B15,RMS!B:E,4,FALSE)</f>
        <v>1306379.1583128199</v>
      </c>
      <c r="K15" s="22">
        <f t="shared" si="1"/>
        <v>4.3763250112533569E-2</v>
      </c>
      <c r="L15" s="22">
        <f t="shared" si="2"/>
        <v>-2.2128198761492968E-3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964663.79229999997</v>
      </c>
      <c r="F16" s="25">
        <f>VLOOKUP(C16,RA!B20:I51,8,0)</f>
        <v>65206.768400000001</v>
      </c>
      <c r="G16" s="16">
        <f t="shared" si="0"/>
        <v>899457.02389999991</v>
      </c>
      <c r="H16" s="27">
        <f>RA!J20</f>
        <v>6.7595331057808998</v>
      </c>
      <c r="I16" s="20">
        <f>VLOOKUP(B16,RMS!B:D,3,FALSE)</f>
        <v>964663.83969658101</v>
      </c>
      <c r="J16" s="21">
        <f>VLOOKUP(B16,RMS!B:E,4,FALSE)</f>
        <v>899457.02390940196</v>
      </c>
      <c r="K16" s="22">
        <f t="shared" si="1"/>
        <v>-4.7396581037901342E-2</v>
      </c>
      <c r="L16" s="22">
        <f t="shared" si="2"/>
        <v>-9.4020506367087364E-6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803858.52949999995</v>
      </c>
      <c r="F17" s="25">
        <f>VLOOKUP(C17,RA!B21:I52,8,0)</f>
        <v>114090.8792</v>
      </c>
      <c r="G17" s="16">
        <f t="shared" si="0"/>
        <v>689767.65029999998</v>
      </c>
      <c r="H17" s="27">
        <f>RA!J21</f>
        <v>14.192905220644301</v>
      </c>
      <c r="I17" s="20">
        <f>VLOOKUP(B17,RMS!B:D,3,FALSE)</f>
        <v>803858.28242167004</v>
      </c>
      <c r="J17" s="21">
        <f>VLOOKUP(B17,RMS!B:E,4,FALSE)</f>
        <v>689767.65017885901</v>
      </c>
      <c r="K17" s="22">
        <f t="shared" si="1"/>
        <v>0.2470783299067989</v>
      </c>
      <c r="L17" s="22">
        <f t="shared" si="2"/>
        <v>1.2114096898585558E-4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1238965.1555000001</v>
      </c>
      <c r="F18" s="25">
        <f>VLOOKUP(C18,RA!B22:I53,8,0)</f>
        <v>163945.05239999999</v>
      </c>
      <c r="G18" s="16">
        <f t="shared" si="0"/>
        <v>1075020.1031000002</v>
      </c>
      <c r="H18" s="27">
        <f>RA!J22</f>
        <v>13.2324183349481</v>
      </c>
      <c r="I18" s="20">
        <f>VLOOKUP(B18,RMS!B:D,3,FALSE)</f>
        <v>1238966.166</v>
      </c>
      <c r="J18" s="21">
        <f>VLOOKUP(B18,RMS!B:E,4,FALSE)</f>
        <v>1075020.1026000001</v>
      </c>
      <c r="K18" s="22">
        <f t="shared" si="1"/>
        <v>-1.010499999858439</v>
      </c>
      <c r="L18" s="22">
        <f t="shared" si="2"/>
        <v>5.0000008195638657E-4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960814.66740000003</v>
      </c>
      <c r="F19" s="25">
        <f>VLOOKUP(C19,RA!B23:I54,8,0)</f>
        <v>108759.6176</v>
      </c>
      <c r="G19" s="16">
        <f t="shared" si="0"/>
        <v>852055.04980000004</v>
      </c>
      <c r="H19" s="27">
        <f>RA!J23</f>
        <v>11.3195209534329</v>
      </c>
      <c r="I19" s="20">
        <f>VLOOKUP(B19,RMS!B:D,3,FALSE)</f>
        <v>960815.23778974405</v>
      </c>
      <c r="J19" s="21">
        <f>VLOOKUP(B19,RMS!B:E,4,FALSE)</f>
        <v>852055.07252393197</v>
      </c>
      <c r="K19" s="22">
        <f t="shared" si="1"/>
        <v>-0.57038974401075393</v>
      </c>
      <c r="L19" s="22">
        <f t="shared" si="2"/>
        <v>-2.2723931935615838E-2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296351.89140000002</v>
      </c>
      <c r="F20" s="25">
        <f>VLOOKUP(C20,RA!B24:I55,8,0)</f>
        <v>59973.291899999997</v>
      </c>
      <c r="G20" s="16">
        <f t="shared" si="0"/>
        <v>236378.59950000001</v>
      </c>
      <c r="H20" s="27">
        <f>RA!J24</f>
        <v>20.237188842183301</v>
      </c>
      <c r="I20" s="20">
        <f>VLOOKUP(B20,RMS!B:D,3,FALSE)</f>
        <v>296351.87723694101</v>
      </c>
      <c r="J20" s="21">
        <f>VLOOKUP(B20,RMS!B:E,4,FALSE)</f>
        <v>236378.60779501399</v>
      </c>
      <c r="K20" s="22">
        <f t="shared" si="1"/>
        <v>1.4163059007842094E-2</v>
      </c>
      <c r="L20" s="22">
        <f t="shared" si="2"/>
        <v>-8.2950139767490327E-3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312384.516</v>
      </c>
      <c r="F21" s="25">
        <f>VLOOKUP(C21,RA!B25:I56,8,0)</f>
        <v>34255.133500000004</v>
      </c>
      <c r="G21" s="16">
        <f t="shared" si="0"/>
        <v>278129.38250000001</v>
      </c>
      <c r="H21" s="27">
        <f>RA!J25</f>
        <v>10.965695079457801</v>
      </c>
      <c r="I21" s="20">
        <f>VLOOKUP(B21,RMS!B:D,3,FALSE)</f>
        <v>312384.510465245</v>
      </c>
      <c r="J21" s="21">
        <f>VLOOKUP(B21,RMS!B:E,4,FALSE)</f>
        <v>278129.39868278702</v>
      </c>
      <c r="K21" s="22">
        <f t="shared" si="1"/>
        <v>5.5347550078295171E-3</v>
      </c>
      <c r="L21" s="22">
        <f t="shared" si="2"/>
        <v>-1.6182787017896771E-2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371304.90259999997</v>
      </c>
      <c r="F22" s="25">
        <f>VLOOKUP(C22,RA!B26:I57,8,0)</f>
        <v>79161.943100000004</v>
      </c>
      <c r="G22" s="16">
        <f t="shared" si="0"/>
        <v>292142.9595</v>
      </c>
      <c r="H22" s="27">
        <f>RA!J26</f>
        <v>21.319929401869398</v>
      </c>
      <c r="I22" s="20">
        <f>VLOOKUP(B22,RMS!B:D,3,FALSE)</f>
        <v>371304.86221453</v>
      </c>
      <c r="J22" s="21">
        <f>VLOOKUP(B22,RMS!B:E,4,FALSE)</f>
        <v>292142.95896308997</v>
      </c>
      <c r="K22" s="22">
        <f t="shared" si="1"/>
        <v>4.0385469968896359E-2</v>
      </c>
      <c r="L22" s="22">
        <f t="shared" si="2"/>
        <v>5.3691002540290356E-4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168205.27230000001</v>
      </c>
      <c r="F23" s="25">
        <f>VLOOKUP(C23,RA!B27:I58,8,0)</f>
        <v>46064.010799999996</v>
      </c>
      <c r="G23" s="16">
        <f t="shared" si="0"/>
        <v>122141.26150000002</v>
      </c>
      <c r="H23" s="27">
        <f>RA!J27</f>
        <v>27.385592716643998</v>
      </c>
      <c r="I23" s="20">
        <f>VLOOKUP(B23,RMS!B:D,3,FALSE)</f>
        <v>168205.22261207199</v>
      </c>
      <c r="J23" s="21">
        <f>VLOOKUP(B23,RMS!B:E,4,FALSE)</f>
        <v>122141.269382631</v>
      </c>
      <c r="K23" s="22">
        <f t="shared" si="1"/>
        <v>4.9687928025377914E-2</v>
      </c>
      <c r="L23" s="22">
        <f t="shared" si="2"/>
        <v>-7.882630976382643E-3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350858.25079999998</v>
      </c>
      <c r="F24" s="25">
        <f>VLOOKUP(C24,RA!B28:I59,8,0)</f>
        <v>41011.406799999997</v>
      </c>
      <c r="G24" s="16">
        <f t="shared" si="0"/>
        <v>309846.84399999998</v>
      </c>
      <c r="H24" s="27">
        <f>RA!J28</f>
        <v>11.6888819648644</v>
      </c>
      <c r="I24" s="20">
        <f>VLOOKUP(B24,RMS!B:D,3,FALSE)</f>
        <v>350858.249738938</v>
      </c>
      <c r="J24" s="21">
        <f>VLOOKUP(B24,RMS!B:E,4,FALSE)</f>
        <v>309846.842185841</v>
      </c>
      <c r="K24" s="22">
        <f t="shared" si="1"/>
        <v>1.0610619792714715E-3</v>
      </c>
      <c r="L24" s="22">
        <f t="shared" si="2"/>
        <v>1.8141589825972915E-3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458590.00180000003</v>
      </c>
      <c r="F25" s="25">
        <f>VLOOKUP(C25,RA!B29:I60,8,0)</f>
        <v>107344.4877</v>
      </c>
      <c r="G25" s="16">
        <f t="shared" si="0"/>
        <v>351245.51410000003</v>
      </c>
      <c r="H25" s="27">
        <f>RA!J29</f>
        <v>23.407507202220899</v>
      </c>
      <c r="I25" s="20">
        <f>VLOOKUP(B25,RMS!B:D,3,FALSE)</f>
        <v>458589.99972477899</v>
      </c>
      <c r="J25" s="21">
        <f>VLOOKUP(B25,RMS!B:E,4,FALSE)</f>
        <v>351245.503660727</v>
      </c>
      <c r="K25" s="22">
        <f t="shared" si="1"/>
        <v>2.0752210402861238E-3</v>
      </c>
      <c r="L25" s="22">
        <f t="shared" si="2"/>
        <v>1.0439273028168827E-2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890204.58420000004</v>
      </c>
      <c r="F26" s="25">
        <f>VLOOKUP(C26,RA!B30:I61,8,0)</f>
        <v>128770.7261</v>
      </c>
      <c r="G26" s="16">
        <f t="shared" si="0"/>
        <v>761433.85810000007</v>
      </c>
      <c r="H26" s="27">
        <f>RA!J30</f>
        <v>14.465295774198101</v>
      </c>
      <c r="I26" s="20">
        <f>VLOOKUP(B26,RMS!B:D,3,FALSE)</f>
        <v>890204.60967117501</v>
      </c>
      <c r="J26" s="21">
        <f>VLOOKUP(B26,RMS!B:E,4,FALSE)</f>
        <v>761433.84840741602</v>
      </c>
      <c r="K26" s="22">
        <f t="shared" si="1"/>
        <v>-2.5471174973063171E-2</v>
      </c>
      <c r="L26" s="22">
        <f t="shared" si="2"/>
        <v>9.69258404802531E-3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181648.2395</v>
      </c>
      <c r="F27" s="25">
        <f>VLOOKUP(C27,RA!B31:I62,8,0)</f>
        <v>11704.212799999999</v>
      </c>
      <c r="G27" s="16">
        <f t="shared" si="0"/>
        <v>169944.02669999999</v>
      </c>
      <c r="H27" s="27">
        <f>RA!J31</f>
        <v>6.4433395183001503</v>
      </c>
      <c r="I27" s="20">
        <f>VLOOKUP(B27,RMS!B:D,3,FALSE)</f>
        <v>181648.237425664</v>
      </c>
      <c r="J27" s="21">
        <f>VLOOKUP(B27,RMS!B:E,4,FALSE)</f>
        <v>169944.01089822999</v>
      </c>
      <c r="K27" s="22">
        <f t="shared" si="1"/>
        <v>2.0743359928019345E-3</v>
      </c>
      <c r="L27" s="22">
        <f t="shared" si="2"/>
        <v>1.5801770001417026E-2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82946.5196</v>
      </c>
      <c r="F28" s="25">
        <f>VLOOKUP(C28,RA!B32:I63,8,0)</f>
        <v>20562.207299999998</v>
      </c>
      <c r="G28" s="16">
        <f t="shared" si="0"/>
        <v>62384.312300000005</v>
      </c>
      <c r="H28" s="27">
        <f>RA!J32</f>
        <v>24.789716794820201</v>
      </c>
      <c r="I28" s="20">
        <f>VLOOKUP(B28,RMS!B:D,3,FALSE)</f>
        <v>82946.468463452096</v>
      </c>
      <c r="J28" s="21">
        <f>VLOOKUP(B28,RMS!B:E,4,FALSE)</f>
        <v>62384.329766920397</v>
      </c>
      <c r="K28" s="22">
        <f t="shared" si="1"/>
        <v>5.1136547903297469E-2</v>
      </c>
      <c r="L28" s="22">
        <f t="shared" si="2"/>
        <v>-1.7466920391598251E-2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136358.9314</v>
      </c>
      <c r="F30" s="25">
        <f>VLOOKUP(C30,RA!B34:I66,8,0)</f>
        <v>21209.6826</v>
      </c>
      <c r="G30" s="16">
        <f t="shared" si="0"/>
        <v>115149.2488</v>
      </c>
      <c r="H30" s="27" t="e">
        <f>RA!#REF!</f>
        <v>#REF!</v>
      </c>
      <c r="I30" s="20">
        <f>VLOOKUP(B30,RMS!B:D,3,FALSE)</f>
        <v>136358.9308</v>
      </c>
      <c r="J30" s="21">
        <f>VLOOKUP(B30,RMS!B:E,4,FALSE)</f>
        <v>115149.24920000001</v>
      </c>
      <c r="K30" s="22">
        <f t="shared" si="1"/>
        <v>5.9999999939464033E-4</v>
      </c>
      <c r="L30" s="22">
        <f t="shared" si="2"/>
        <v>-4.0000000444706529E-4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 t="e">
        <f>RA!#REF!</f>
        <v>#REF!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15.5543039111848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126253.4191</v>
      </c>
      <c r="F34" s="25">
        <f>VLOOKUP(C34,RA!B8:I70,8,0)</f>
        <v>6959.5749999999998</v>
      </c>
      <c r="G34" s="16">
        <f t="shared" si="0"/>
        <v>119293.8441</v>
      </c>
      <c r="H34" s="27">
        <f>RA!J36</f>
        <v>0</v>
      </c>
      <c r="I34" s="20">
        <f>VLOOKUP(B34,RMS!B:D,3,FALSE)</f>
        <v>126253.418803419</v>
      </c>
      <c r="J34" s="21">
        <f>VLOOKUP(B34,RMS!B:E,4,FALSE)</f>
        <v>119293.844017094</v>
      </c>
      <c r="K34" s="22">
        <f t="shared" si="1"/>
        <v>2.9658099811058491E-4</v>
      </c>
      <c r="L34" s="22">
        <f t="shared" si="2"/>
        <v>8.2906000898219645E-5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249095.6496</v>
      </c>
      <c r="F35" s="25">
        <f>VLOOKUP(C35,RA!B8:I71,8,0)</f>
        <v>17049.353500000001</v>
      </c>
      <c r="G35" s="16">
        <f t="shared" si="0"/>
        <v>232046.29610000001</v>
      </c>
      <c r="H35" s="27">
        <f>RA!J37</f>
        <v>0</v>
      </c>
      <c r="I35" s="20">
        <f>VLOOKUP(B35,RMS!B:D,3,FALSE)</f>
        <v>249095.644913675</v>
      </c>
      <c r="J35" s="21">
        <f>VLOOKUP(B35,RMS!B:E,4,FALSE)</f>
        <v>232046.29642051301</v>
      </c>
      <c r="K35" s="22">
        <f t="shared" si="1"/>
        <v>4.6863250026945025E-3</v>
      </c>
      <c r="L35" s="22">
        <f t="shared" si="2"/>
        <v>-3.205130051355809E-4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5.51238536715399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6.8445007078116404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85100.561199999996</v>
      </c>
      <c r="F38" s="25">
        <f>VLOOKUP(C38,RA!B8:I74,8,0)</f>
        <v>7530.6886000000004</v>
      </c>
      <c r="G38" s="16">
        <f t="shared" si="0"/>
        <v>77569.872600000002</v>
      </c>
      <c r="H38" s="27">
        <f>RA!J40</f>
        <v>0</v>
      </c>
      <c r="I38" s="20">
        <f>VLOOKUP(B38,RMS!B:D,3,FALSE)</f>
        <v>85100.561228348801</v>
      </c>
      <c r="J38" s="21">
        <f>VLOOKUP(B38,RMS!B:E,4,FALSE)</f>
        <v>77569.872173058</v>
      </c>
      <c r="K38" s="22">
        <f t="shared" si="1"/>
        <v>-2.834880433510989E-5</v>
      </c>
      <c r="L38" s="22">
        <f t="shared" si="2"/>
        <v>4.2694200237747282E-4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47</v>
      </c>
      <c r="W3" s="45"/>
    </row>
    <row r="4" spans="1:23" ht="14.25" thickTop="1" thickBo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4.2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3.5" thickBot="1" x14ac:dyDescent="0.25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3.5" thickBot="1" x14ac:dyDescent="0.25">
      <c r="A7" s="48" t="s">
        <v>5</v>
      </c>
      <c r="B7" s="49"/>
      <c r="C7" s="50"/>
      <c r="D7" s="64">
        <v>18007065.168099999</v>
      </c>
      <c r="E7" s="64">
        <v>22602785</v>
      </c>
      <c r="F7" s="65">
        <v>79.667462076465299</v>
      </c>
      <c r="G7" s="64">
        <v>17966372.548099998</v>
      </c>
      <c r="H7" s="65">
        <v>0.22649324392585199</v>
      </c>
      <c r="I7" s="64">
        <v>2061568.5937999999</v>
      </c>
      <c r="J7" s="65">
        <v>11.448665146456699</v>
      </c>
      <c r="K7" s="64">
        <v>2104466.838</v>
      </c>
      <c r="L7" s="65">
        <v>11.713365245910801</v>
      </c>
      <c r="M7" s="65">
        <v>-2.0384376425132002E-2</v>
      </c>
      <c r="N7" s="64">
        <v>758628228.33700001</v>
      </c>
      <c r="O7" s="64">
        <v>1424637671.352</v>
      </c>
      <c r="P7" s="64">
        <v>602018</v>
      </c>
      <c r="Q7" s="64">
        <v>1235057</v>
      </c>
      <c r="R7" s="65">
        <v>-51.2558529687294</v>
      </c>
      <c r="S7" s="64">
        <v>29.9111740315074</v>
      </c>
      <c r="T7" s="64">
        <v>31.525415345688501</v>
      </c>
      <c r="U7" s="66">
        <v>-5.3967835314012698</v>
      </c>
      <c r="V7" s="54"/>
      <c r="W7" s="54"/>
    </row>
    <row r="8" spans="1:23" ht="13.5" thickBot="1" x14ac:dyDescent="0.25">
      <c r="A8" s="51">
        <v>42054</v>
      </c>
      <c r="B8" s="41" t="s">
        <v>6</v>
      </c>
      <c r="C8" s="42"/>
      <c r="D8" s="67">
        <v>511683.61489999999</v>
      </c>
      <c r="E8" s="67">
        <v>734169</v>
      </c>
      <c r="F8" s="68">
        <v>69.695617071818603</v>
      </c>
      <c r="G8" s="67">
        <v>828337.60979999998</v>
      </c>
      <c r="H8" s="68">
        <v>-38.227649107524599</v>
      </c>
      <c r="I8" s="67">
        <v>110742.6517</v>
      </c>
      <c r="J8" s="68">
        <v>21.642798103207301</v>
      </c>
      <c r="K8" s="67">
        <v>13285.4372</v>
      </c>
      <c r="L8" s="68">
        <v>1.60386743796503</v>
      </c>
      <c r="M8" s="68">
        <v>7.3356422549647098</v>
      </c>
      <c r="N8" s="67">
        <v>33448269.527600002</v>
      </c>
      <c r="O8" s="67">
        <v>60461525.176899999</v>
      </c>
      <c r="P8" s="67">
        <v>18479</v>
      </c>
      <c r="Q8" s="67">
        <v>50429</v>
      </c>
      <c r="R8" s="68">
        <v>-63.356402070237401</v>
      </c>
      <c r="S8" s="67">
        <v>27.690005676714101</v>
      </c>
      <c r="T8" s="67">
        <v>32.420236736798302</v>
      </c>
      <c r="U8" s="69">
        <v>-17.082810004846099</v>
      </c>
      <c r="V8" s="54"/>
      <c r="W8" s="54"/>
    </row>
    <row r="9" spans="1:23" ht="12" customHeight="1" thickBot="1" x14ac:dyDescent="0.25">
      <c r="A9" s="52"/>
      <c r="B9" s="41" t="s">
        <v>7</v>
      </c>
      <c r="C9" s="42"/>
      <c r="D9" s="67">
        <v>118843.61629999999</v>
      </c>
      <c r="E9" s="67">
        <v>184993</v>
      </c>
      <c r="F9" s="68">
        <v>64.242223381425305</v>
      </c>
      <c r="G9" s="67">
        <v>146196.79329999999</v>
      </c>
      <c r="H9" s="68">
        <v>-18.709833767605598</v>
      </c>
      <c r="I9" s="67">
        <v>27223.715899999999</v>
      </c>
      <c r="J9" s="68">
        <v>22.9071756208415</v>
      </c>
      <c r="K9" s="67">
        <v>36794.149899999997</v>
      </c>
      <c r="L9" s="68">
        <v>25.1675492119019</v>
      </c>
      <c r="M9" s="68">
        <v>-0.260107490620404</v>
      </c>
      <c r="N9" s="67">
        <v>4043747.3278000001</v>
      </c>
      <c r="O9" s="67">
        <v>7654759.7692</v>
      </c>
      <c r="P9" s="67">
        <v>5834</v>
      </c>
      <c r="Q9" s="67">
        <v>14660</v>
      </c>
      <c r="R9" s="68">
        <v>-60.204638472032798</v>
      </c>
      <c r="S9" s="67">
        <v>20.370863267055199</v>
      </c>
      <c r="T9" s="67">
        <v>14.713448526603001</v>
      </c>
      <c r="U9" s="69">
        <v>27.7720912770626</v>
      </c>
      <c r="V9" s="54"/>
      <c r="W9" s="54"/>
    </row>
    <row r="10" spans="1:23" ht="13.5" thickBot="1" x14ac:dyDescent="0.25">
      <c r="A10" s="52"/>
      <c r="B10" s="41" t="s">
        <v>8</v>
      </c>
      <c r="C10" s="42"/>
      <c r="D10" s="67">
        <v>388049.66450000001</v>
      </c>
      <c r="E10" s="67">
        <v>450465</v>
      </c>
      <c r="F10" s="68">
        <v>86.144243059949204</v>
      </c>
      <c r="G10" s="67">
        <v>147152.8278</v>
      </c>
      <c r="H10" s="68">
        <v>163.705203835709</v>
      </c>
      <c r="I10" s="67">
        <v>61610.414799999999</v>
      </c>
      <c r="J10" s="68">
        <v>15.876940617738899</v>
      </c>
      <c r="K10" s="67">
        <v>33686.5386</v>
      </c>
      <c r="L10" s="68">
        <v>22.8922128807368</v>
      </c>
      <c r="M10" s="68">
        <v>0.82893278325722697</v>
      </c>
      <c r="N10" s="67">
        <v>8751533.4686999992</v>
      </c>
      <c r="O10" s="67">
        <v>14130107.776799999</v>
      </c>
      <c r="P10" s="67">
        <v>67924</v>
      </c>
      <c r="Q10" s="67">
        <v>133341</v>
      </c>
      <c r="R10" s="68">
        <v>-49.059929054079397</v>
      </c>
      <c r="S10" s="67">
        <v>5.7129978284553298</v>
      </c>
      <c r="T10" s="67">
        <v>4.3850715488859402</v>
      </c>
      <c r="U10" s="69">
        <v>23.2439486140753</v>
      </c>
      <c r="V10" s="54"/>
      <c r="W10" s="54"/>
    </row>
    <row r="11" spans="1:23" ht="13.5" thickBot="1" x14ac:dyDescent="0.25">
      <c r="A11" s="52"/>
      <c r="B11" s="41" t="s">
        <v>9</v>
      </c>
      <c r="C11" s="42"/>
      <c r="D11" s="67">
        <v>47484.299099999997</v>
      </c>
      <c r="E11" s="67">
        <v>80467</v>
      </c>
      <c r="F11" s="68">
        <v>59.0108977593299</v>
      </c>
      <c r="G11" s="67">
        <v>130415.1731</v>
      </c>
      <c r="H11" s="68">
        <v>-63.589896810864303</v>
      </c>
      <c r="I11" s="67">
        <v>10485.178</v>
      </c>
      <c r="J11" s="68">
        <v>22.0813578356051</v>
      </c>
      <c r="K11" s="67">
        <v>20130.443800000001</v>
      </c>
      <c r="L11" s="68">
        <v>15.4356608372282</v>
      </c>
      <c r="M11" s="68">
        <v>-0.479138259236987</v>
      </c>
      <c r="N11" s="67">
        <v>2212487.0088999998</v>
      </c>
      <c r="O11" s="67">
        <v>4598374.1782</v>
      </c>
      <c r="P11" s="67">
        <v>2496</v>
      </c>
      <c r="Q11" s="67">
        <v>4952</v>
      </c>
      <c r="R11" s="68">
        <v>-49.596122778675301</v>
      </c>
      <c r="S11" s="67">
        <v>19.024158293269199</v>
      </c>
      <c r="T11" s="67">
        <v>23.3655553917609</v>
      </c>
      <c r="U11" s="69">
        <v>-22.820442468814299</v>
      </c>
      <c r="V11" s="54"/>
      <c r="W11" s="54"/>
    </row>
    <row r="12" spans="1:23" ht="13.5" thickBot="1" x14ac:dyDescent="0.25">
      <c r="A12" s="52"/>
      <c r="B12" s="41" t="s">
        <v>10</v>
      </c>
      <c r="C12" s="42"/>
      <c r="D12" s="67">
        <v>44085.7546</v>
      </c>
      <c r="E12" s="67">
        <v>62844</v>
      </c>
      <c r="F12" s="68">
        <v>70.151095729106999</v>
      </c>
      <c r="G12" s="67">
        <v>301075.3407</v>
      </c>
      <c r="H12" s="68">
        <v>-85.357235003869604</v>
      </c>
      <c r="I12" s="67">
        <v>5460.4976999999999</v>
      </c>
      <c r="J12" s="68">
        <v>12.386081965805801</v>
      </c>
      <c r="K12" s="67">
        <v>26910.184799999999</v>
      </c>
      <c r="L12" s="68">
        <v>8.9380235317292502</v>
      </c>
      <c r="M12" s="68">
        <v>-0.79708434778196002</v>
      </c>
      <c r="N12" s="67">
        <v>7376587.8260000004</v>
      </c>
      <c r="O12" s="67">
        <v>18820358.265700001</v>
      </c>
      <c r="P12" s="67">
        <v>522</v>
      </c>
      <c r="Q12" s="67">
        <v>1162</v>
      </c>
      <c r="R12" s="68">
        <v>-55.0774526678141</v>
      </c>
      <c r="S12" s="67">
        <v>84.455468582375502</v>
      </c>
      <c r="T12" s="67">
        <v>110.71804371772799</v>
      </c>
      <c r="U12" s="69">
        <v>-31.0963583249045</v>
      </c>
      <c r="V12" s="54"/>
      <c r="W12" s="54"/>
    </row>
    <row r="13" spans="1:23" ht="13.5" thickBot="1" x14ac:dyDescent="0.25">
      <c r="A13" s="52"/>
      <c r="B13" s="41" t="s">
        <v>11</v>
      </c>
      <c r="C13" s="42"/>
      <c r="D13" s="67">
        <v>224076.70199999999</v>
      </c>
      <c r="E13" s="67">
        <v>282474</v>
      </c>
      <c r="F13" s="68">
        <v>79.326487393530002</v>
      </c>
      <c r="G13" s="67">
        <v>447551.6814</v>
      </c>
      <c r="H13" s="68">
        <v>-49.932776188202702</v>
      </c>
      <c r="I13" s="67">
        <v>36671.457499999997</v>
      </c>
      <c r="J13" s="68">
        <v>16.365582487018202</v>
      </c>
      <c r="K13" s="67">
        <v>83295.120599999995</v>
      </c>
      <c r="L13" s="68">
        <v>18.611285369198502</v>
      </c>
      <c r="M13" s="68">
        <v>-0.55974062783216605</v>
      </c>
      <c r="N13" s="67">
        <v>10600013.0945</v>
      </c>
      <c r="O13" s="67">
        <v>22395003.486400001</v>
      </c>
      <c r="P13" s="67">
        <v>7441</v>
      </c>
      <c r="Q13" s="67">
        <v>16376</v>
      </c>
      <c r="R13" s="68">
        <v>-54.561553492916502</v>
      </c>
      <c r="S13" s="67">
        <v>30.113788738072799</v>
      </c>
      <c r="T13" s="67">
        <v>32.286580141670697</v>
      </c>
      <c r="U13" s="69">
        <v>-7.2152707933785996</v>
      </c>
      <c r="V13" s="54"/>
      <c r="W13" s="54"/>
    </row>
    <row r="14" spans="1:23" ht="13.5" thickBot="1" x14ac:dyDescent="0.25">
      <c r="A14" s="52"/>
      <c r="B14" s="41" t="s">
        <v>12</v>
      </c>
      <c r="C14" s="42"/>
      <c r="D14" s="67">
        <v>135762.0509</v>
      </c>
      <c r="E14" s="67">
        <v>91565</v>
      </c>
      <c r="F14" s="68">
        <v>148.26849877136499</v>
      </c>
      <c r="G14" s="67">
        <v>156219.77050000001</v>
      </c>
      <c r="H14" s="68">
        <v>-13.095474109661399</v>
      </c>
      <c r="I14" s="67">
        <v>26601.092199999999</v>
      </c>
      <c r="J14" s="68">
        <v>19.5939086244314</v>
      </c>
      <c r="K14" s="67">
        <v>10278.0195</v>
      </c>
      <c r="L14" s="68">
        <v>6.5792053509642097</v>
      </c>
      <c r="M14" s="68">
        <v>1.5881535056437699</v>
      </c>
      <c r="N14" s="67">
        <v>6735009.7578999996</v>
      </c>
      <c r="O14" s="67">
        <v>13294178.7787</v>
      </c>
      <c r="P14" s="67">
        <v>2482</v>
      </c>
      <c r="Q14" s="67">
        <v>3955</v>
      </c>
      <c r="R14" s="68">
        <v>-37.243994943110003</v>
      </c>
      <c r="S14" s="67">
        <v>54.698650644641397</v>
      </c>
      <c r="T14" s="67">
        <v>75.162672465233896</v>
      </c>
      <c r="U14" s="69">
        <v>-37.412297340825297</v>
      </c>
      <c r="V14" s="54"/>
      <c r="W14" s="54"/>
    </row>
    <row r="15" spans="1:23" ht="13.5" thickBot="1" x14ac:dyDescent="0.25">
      <c r="A15" s="52"/>
      <c r="B15" s="41" t="s">
        <v>13</v>
      </c>
      <c r="C15" s="42"/>
      <c r="D15" s="67">
        <v>81181.951799999995</v>
      </c>
      <c r="E15" s="67">
        <v>77188</v>
      </c>
      <c r="F15" s="68">
        <v>105.174316992279</v>
      </c>
      <c r="G15" s="67">
        <v>130705.3483</v>
      </c>
      <c r="H15" s="68">
        <v>-37.889342053801798</v>
      </c>
      <c r="I15" s="67">
        <v>5487.6728999999996</v>
      </c>
      <c r="J15" s="68">
        <v>6.7597203298578501</v>
      </c>
      <c r="K15" s="67">
        <v>-2999.5479</v>
      </c>
      <c r="L15" s="68">
        <v>-2.2948930085977199</v>
      </c>
      <c r="M15" s="68">
        <v>-2.8295000056508499</v>
      </c>
      <c r="N15" s="67">
        <v>4806326.5137</v>
      </c>
      <c r="O15" s="67">
        <v>10065852.044299999</v>
      </c>
      <c r="P15" s="67">
        <v>2717</v>
      </c>
      <c r="Q15" s="67">
        <v>5553</v>
      </c>
      <c r="R15" s="68">
        <v>-51.071492886727903</v>
      </c>
      <c r="S15" s="67">
        <v>29.8792608759661</v>
      </c>
      <c r="T15" s="67">
        <v>31.644134071673001</v>
      </c>
      <c r="U15" s="69">
        <v>-5.9066829097048599</v>
      </c>
      <c r="V15" s="54"/>
      <c r="W15" s="54"/>
    </row>
    <row r="16" spans="1:23" ht="13.5" thickBot="1" x14ac:dyDescent="0.25">
      <c r="A16" s="52"/>
      <c r="B16" s="41" t="s">
        <v>14</v>
      </c>
      <c r="C16" s="42"/>
      <c r="D16" s="67">
        <v>1886010.3883</v>
      </c>
      <c r="E16" s="67">
        <v>2242400</v>
      </c>
      <c r="F16" s="68">
        <v>84.106777929896595</v>
      </c>
      <c r="G16" s="67">
        <v>746194.84600000002</v>
      </c>
      <c r="H16" s="68">
        <v>152.750390653328</v>
      </c>
      <c r="I16" s="67">
        <v>46096.712500000001</v>
      </c>
      <c r="J16" s="68">
        <v>2.44413884387723</v>
      </c>
      <c r="K16" s="67">
        <v>44541.687700000002</v>
      </c>
      <c r="L16" s="68">
        <v>5.9691765413239004</v>
      </c>
      <c r="M16" s="68">
        <v>3.4911672195123998E-2</v>
      </c>
      <c r="N16" s="67">
        <v>42939366.626500003</v>
      </c>
      <c r="O16" s="67">
        <v>69120001.363600001</v>
      </c>
      <c r="P16" s="67">
        <v>57467</v>
      </c>
      <c r="Q16" s="67">
        <v>109161</v>
      </c>
      <c r="R16" s="68">
        <v>-47.355740603328996</v>
      </c>
      <c r="S16" s="67">
        <v>32.8190159274018</v>
      </c>
      <c r="T16" s="67">
        <v>31.601700867525999</v>
      </c>
      <c r="U16" s="69">
        <v>3.70917599287151</v>
      </c>
      <c r="V16" s="54"/>
      <c r="W16" s="54"/>
    </row>
    <row r="17" spans="1:21" ht="12" thickBot="1" x14ac:dyDescent="0.2">
      <c r="A17" s="52"/>
      <c r="B17" s="41" t="s">
        <v>15</v>
      </c>
      <c r="C17" s="42"/>
      <c r="D17" s="67">
        <v>2573775.5691999998</v>
      </c>
      <c r="E17" s="67">
        <v>3274108</v>
      </c>
      <c r="F17" s="68">
        <v>78.609977716068002</v>
      </c>
      <c r="G17" s="67">
        <v>558134.80940000003</v>
      </c>
      <c r="H17" s="68">
        <v>361.13869370857401</v>
      </c>
      <c r="I17" s="67">
        <v>251929.24429999999</v>
      </c>
      <c r="J17" s="68">
        <v>9.7883143858695707</v>
      </c>
      <c r="K17" s="67">
        <v>73697.983300000007</v>
      </c>
      <c r="L17" s="68">
        <v>13.2043338022988</v>
      </c>
      <c r="M17" s="68">
        <v>2.4184007895369399</v>
      </c>
      <c r="N17" s="67">
        <v>64213799.556000002</v>
      </c>
      <c r="O17" s="67">
        <v>92018522.128700003</v>
      </c>
      <c r="P17" s="67">
        <v>22194</v>
      </c>
      <c r="Q17" s="67">
        <v>45168</v>
      </c>
      <c r="R17" s="68">
        <v>-50.863443145589798</v>
      </c>
      <c r="S17" s="67">
        <v>115.967178931243</v>
      </c>
      <c r="T17" s="67">
        <v>117.18917634387201</v>
      </c>
      <c r="U17" s="69">
        <v>-1.0537441920128301</v>
      </c>
    </row>
    <row r="18" spans="1:21" ht="12" thickBot="1" x14ac:dyDescent="0.2">
      <c r="A18" s="52"/>
      <c r="B18" s="41" t="s">
        <v>16</v>
      </c>
      <c r="C18" s="42"/>
      <c r="D18" s="67">
        <v>2887093.9696</v>
      </c>
      <c r="E18" s="67">
        <v>3804971</v>
      </c>
      <c r="F18" s="68">
        <v>75.876898131418102</v>
      </c>
      <c r="G18" s="67">
        <v>1995122.2947</v>
      </c>
      <c r="H18" s="68">
        <v>44.707619040171302</v>
      </c>
      <c r="I18" s="67">
        <v>320627.37239999999</v>
      </c>
      <c r="J18" s="68">
        <v>11.1055398880703</v>
      </c>
      <c r="K18" s="67">
        <v>299293.08970000001</v>
      </c>
      <c r="L18" s="68">
        <v>15.0012402996581</v>
      </c>
      <c r="M18" s="68">
        <v>7.1282242838900001E-2</v>
      </c>
      <c r="N18" s="67">
        <v>144571922.54620001</v>
      </c>
      <c r="O18" s="67">
        <v>218453304.26519999</v>
      </c>
      <c r="P18" s="67">
        <v>76533</v>
      </c>
      <c r="Q18" s="67">
        <v>126629</v>
      </c>
      <c r="R18" s="68">
        <v>-39.5612379470737</v>
      </c>
      <c r="S18" s="67">
        <v>37.723517562358701</v>
      </c>
      <c r="T18" s="67">
        <v>50.164582515063699</v>
      </c>
      <c r="U18" s="69">
        <v>-32.979599349767199</v>
      </c>
    </row>
    <row r="19" spans="1:21" ht="12" thickBot="1" x14ac:dyDescent="0.2">
      <c r="A19" s="52"/>
      <c r="B19" s="41" t="s">
        <v>17</v>
      </c>
      <c r="C19" s="42"/>
      <c r="D19" s="67">
        <v>1431412.7027</v>
      </c>
      <c r="E19" s="67">
        <v>1778900</v>
      </c>
      <c r="F19" s="68">
        <v>80.466170256900298</v>
      </c>
      <c r="G19" s="67">
        <v>1267436.3448000001</v>
      </c>
      <c r="H19" s="68">
        <v>12.937640503427</v>
      </c>
      <c r="I19" s="67">
        <v>125033.5466</v>
      </c>
      <c r="J19" s="68">
        <v>8.7349753403861605</v>
      </c>
      <c r="K19" s="67">
        <v>83227.961899999995</v>
      </c>
      <c r="L19" s="68">
        <v>6.56663841473895</v>
      </c>
      <c r="M19" s="68">
        <v>0.502302155977702</v>
      </c>
      <c r="N19" s="67">
        <v>26542351.5524</v>
      </c>
      <c r="O19" s="67">
        <v>51279140.9014</v>
      </c>
      <c r="P19" s="67">
        <v>18060</v>
      </c>
      <c r="Q19" s="67">
        <v>25692</v>
      </c>
      <c r="R19" s="68">
        <v>-29.705744978981802</v>
      </c>
      <c r="S19" s="67">
        <v>79.258732153931405</v>
      </c>
      <c r="T19" s="67">
        <v>86.885262688774702</v>
      </c>
      <c r="U19" s="69">
        <v>-9.6223221436744808</v>
      </c>
    </row>
    <row r="20" spans="1:21" ht="12" thickBot="1" x14ac:dyDescent="0.2">
      <c r="A20" s="52"/>
      <c r="B20" s="41" t="s">
        <v>18</v>
      </c>
      <c r="C20" s="42"/>
      <c r="D20" s="67">
        <v>964663.79229999997</v>
      </c>
      <c r="E20" s="67">
        <v>1377207</v>
      </c>
      <c r="F20" s="68">
        <v>70.044938219163896</v>
      </c>
      <c r="G20" s="67">
        <v>868342.62329999998</v>
      </c>
      <c r="H20" s="68">
        <v>11.0925303463679</v>
      </c>
      <c r="I20" s="67">
        <v>65206.768400000001</v>
      </c>
      <c r="J20" s="68">
        <v>6.7595331057808998</v>
      </c>
      <c r="K20" s="67">
        <v>84803.939299999998</v>
      </c>
      <c r="L20" s="68">
        <v>9.76618411033607</v>
      </c>
      <c r="M20" s="68">
        <v>-0.23108797848026399</v>
      </c>
      <c r="N20" s="67">
        <v>42787232.367299996</v>
      </c>
      <c r="O20" s="67">
        <v>86020184.324000001</v>
      </c>
      <c r="P20" s="67">
        <v>25154</v>
      </c>
      <c r="Q20" s="67">
        <v>58578</v>
      </c>
      <c r="R20" s="68">
        <v>-57.058964116221098</v>
      </c>
      <c r="S20" s="67">
        <v>38.3503137592431</v>
      </c>
      <c r="T20" s="67">
        <v>27.949058047389801</v>
      </c>
      <c r="U20" s="69">
        <v>27.121696518966299</v>
      </c>
    </row>
    <row r="21" spans="1:21" ht="12" thickBot="1" x14ac:dyDescent="0.2">
      <c r="A21" s="52"/>
      <c r="B21" s="41" t="s">
        <v>19</v>
      </c>
      <c r="C21" s="42"/>
      <c r="D21" s="67">
        <v>803858.52949999995</v>
      </c>
      <c r="E21" s="67">
        <v>984986</v>
      </c>
      <c r="F21" s="68">
        <v>81.611162950539395</v>
      </c>
      <c r="G21" s="67">
        <v>470361.64610000001</v>
      </c>
      <c r="H21" s="68">
        <v>70.9022272894031</v>
      </c>
      <c r="I21" s="67">
        <v>114090.8792</v>
      </c>
      <c r="J21" s="68">
        <v>14.192905220644301</v>
      </c>
      <c r="K21" s="67">
        <v>59561.589800000002</v>
      </c>
      <c r="L21" s="68">
        <v>12.662935061532901</v>
      </c>
      <c r="M21" s="68">
        <v>0.91551097919149205</v>
      </c>
      <c r="N21" s="67">
        <v>18319324.215300001</v>
      </c>
      <c r="O21" s="67">
        <v>31856719.705600001</v>
      </c>
      <c r="P21" s="67">
        <v>21518</v>
      </c>
      <c r="Q21" s="67">
        <v>34437</v>
      </c>
      <c r="R21" s="68">
        <v>-37.514882248744101</v>
      </c>
      <c r="S21" s="67">
        <v>37.357492773491998</v>
      </c>
      <c r="T21" s="67">
        <v>33.241885864041599</v>
      </c>
      <c r="U21" s="69">
        <v>11.0168177891497</v>
      </c>
    </row>
    <row r="22" spans="1:21" ht="12" thickBot="1" x14ac:dyDescent="0.2">
      <c r="A22" s="52"/>
      <c r="B22" s="41" t="s">
        <v>20</v>
      </c>
      <c r="C22" s="42"/>
      <c r="D22" s="67">
        <v>1238965.1555000001</v>
      </c>
      <c r="E22" s="67">
        <v>1570910</v>
      </c>
      <c r="F22" s="68">
        <v>78.869264025310201</v>
      </c>
      <c r="G22" s="67">
        <v>1209791.8607000001</v>
      </c>
      <c r="H22" s="68">
        <v>2.4114309037523101</v>
      </c>
      <c r="I22" s="67">
        <v>163945.05239999999</v>
      </c>
      <c r="J22" s="68">
        <v>13.2324183349481</v>
      </c>
      <c r="K22" s="67">
        <v>177776.46549999999</v>
      </c>
      <c r="L22" s="68">
        <v>14.694797615611</v>
      </c>
      <c r="M22" s="68">
        <v>-7.7802272989841006E-2</v>
      </c>
      <c r="N22" s="67">
        <v>44783322.005099997</v>
      </c>
      <c r="O22" s="67">
        <v>82488891.706900001</v>
      </c>
      <c r="P22" s="67">
        <v>54520</v>
      </c>
      <c r="Q22" s="67">
        <v>105072</v>
      </c>
      <c r="R22" s="68">
        <v>-48.1117709760926</v>
      </c>
      <c r="S22" s="67">
        <v>22.7249661683786</v>
      </c>
      <c r="T22" s="67">
        <v>25.1681166133699</v>
      </c>
      <c r="U22" s="69">
        <v>-10.7509530570431</v>
      </c>
    </row>
    <row r="23" spans="1:21" ht="12" thickBot="1" x14ac:dyDescent="0.2">
      <c r="A23" s="52"/>
      <c r="B23" s="41" t="s">
        <v>21</v>
      </c>
      <c r="C23" s="42"/>
      <c r="D23" s="67">
        <v>960814.66740000003</v>
      </c>
      <c r="E23" s="67">
        <v>1359079</v>
      </c>
      <c r="F23" s="68">
        <v>70.696013064729897</v>
      </c>
      <c r="G23" s="67">
        <v>3055651.5115</v>
      </c>
      <c r="H23" s="68">
        <v>-68.556143795064401</v>
      </c>
      <c r="I23" s="67">
        <v>108759.6176</v>
      </c>
      <c r="J23" s="68">
        <v>11.3195209534329</v>
      </c>
      <c r="K23" s="67">
        <v>305271.67930000002</v>
      </c>
      <c r="L23" s="68">
        <v>9.9903957683363007</v>
      </c>
      <c r="M23" s="68">
        <v>-0.64372843937115298</v>
      </c>
      <c r="N23" s="67">
        <v>75807344.138600007</v>
      </c>
      <c r="O23" s="67">
        <v>169421102.61520001</v>
      </c>
      <c r="P23" s="67">
        <v>35461</v>
      </c>
      <c r="Q23" s="67">
        <v>79024</v>
      </c>
      <c r="R23" s="68">
        <v>-55.126290747114801</v>
      </c>
      <c r="S23" s="67">
        <v>27.094968201686399</v>
      </c>
      <c r="T23" s="67">
        <v>29.909252764982799</v>
      </c>
      <c r="U23" s="69">
        <v>-10.3867424473348</v>
      </c>
    </row>
    <row r="24" spans="1:21" ht="12" thickBot="1" x14ac:dyDescent="0.2">
      <c r="A24" s="52"/>
      <c r="B24" s="41" t="s">
        <v>22</v>
      </c>
      <c r="C24" s="42"/>
      <c r="D24" s="67">
        <v>296351.89140000002</v>
      </c>
      <c r="E24" s="67">
        <v>384397</v>
      </c>
      <c r="F24" s="68">
        <v>77.095266456293899</v>
      </c>
      <c r="G24" s="67">
        <v>235431.4056</v>
      </c>
      <c r="H24" s="68">
        <v>25.876108433683001</v>
      </c>
      <c r="I24" s="67">
        <v>59973.291899999997</v>
      </c>
      <c r="J24" s="68">
        <v>20.237188842183301</v>
      </c>
      <c r="K24" s="67">
        <v>26499.763200000001</v>
      </c>
      <c r="L24" s="68">
        <v>11.255831877002599</v>
      </c>
      <c r="M24" s="68">
        <v>1.2631633138517999</v>
      </c>
      <c r="N24" s="67">
        <v>12291721.6844</v>
      </c>
      <c r="O24" s="67">
        <v>21865818.936099999</v>
      </c>
      <c r="P24" s="67">
        <v>16175</v>
      </c>
      <c r="Q24" s="67">
        <v>32331</v>
      </c>
      <c r="R24" s="68">
        <v>-49.970616436237698</v>
      </c>
      <c r="S24" s="67">
        <v>18.321600704791301</v>
      </c>
      <c r="T24" s="67">
        <v>21.081081534749899</v>
      </c>
      <c r="U24" s="69">
        <v>-15.0613523044247</v>
      </c>
    </row>
    <row r="25" spans="1:21" ht="12" thickBot="1" x14ac:dyDescent="0.2">
      <c r="A25" s="52"/>
      <c r="B25" s="41" t="s">
        <v>23</v>
      </c>
      <c r="C25" s="42"/>
      <c r="D25" s="67">
        <v>312384.516</v>
      </c>
      <c r="E25" s="67">
        <v>359879</v>
      </c>
      <c r="F25" s="68">
        <v>86.802652002478595</v>
      </c>
      <c r="G25" s="67">
        <v>245970.8965</v>
      </c>
      <c r="H25" s="68">
        <v>27.000600658460399</v>
      </c>
      <c r="I25" s="67">
        <v>34255.133500000004</v>
      </c>
      <c r="J25" s="68">
        <v>10.965695079457801</v>
      </c>
      <c r="K25" s="67">
        <v>19478.0416</v>
      </c>
      <c r="L25" s="68">
        <v>7.9188399429198304</v>
      </c>
      <c r="M25" s="68">
        <v>0.75865388335550099</v>
      </c>
      <c r="N25" s="67">
        <v>13678216.846100001</v>
      </c>
      <c r="O25" s="67">
        <v>29392027.297800001</v>
      </c>
      <c r="P25" s="67">
        <v>12283</v>
      </c>
      <c r="Q25" s="67">
        <v>45395</v>
      </c>
      <c r="R25" s="68">
        <v>-72.941953959687197</v>
      </c>
      <c r="S25" s="67">
        <v>25.4322654074737</v>
      </c>
      <c r="T25" s="67">
        <v>25.994677675955501</v>
      </c>
      <c r="U25" s="69">
        <v>-2.21141239079898</v>
      </c>
    </row>
    <row r="26" spans="1:21" ht="12" thickBot="1" x14ac:dyDescent="0.2">
      <c r="A26" s="52"/>
      <c r="B26" s="41" t="s">
        <v>24</v>
      </c>
      <c r="C26" s="42"/>
      <c r="D26" s="67">
        <v>371304.90259999997</v>
      </c>
      <c r="E26" s="67">
        <v>378622</v>
      </c>
      <c r="F26" s="68">
        <v>98.0674399797159</v>
      </c>
      <c r="G26" s="67">
        <v>528114.18099999998</v>
      </c>
      <c r="H26" s="68">
        <v>-29.6923059522994</v>
      </c>
      <c r="I26" s="67">
        <v>79161.943100000004</v>
      </c>
      <c r="J26" s="68">
        <v>21.319929401869398</v>
      </c>
      <c r="K26" s="67">
        <v>102068.9705</v>
      </c>
      <c r="L26" s="68">
        <v>19.3270648984902</v>
      </c>
      <c r="M26" s="68">
        <v>-0.224426946679157</v>
      </c>
      <c r="N26" s="67">
        <v>31438315.382199999</v>
      </c>
      <c r="O26" s="67">
        <v>54108261.821900003</v>
      </c>
      <c r="P26" s="67">
        <v>22301</v>
      </c>
      <c r="Q26" s="67">
        <v>56876</v>
      </c>
      <c r="R26" s="68">
        <v>-60.7901399535832</v>
      </c>
      <c r="S26" s="67">
        <v>16.649697439576698</v>
      </c>
      <c r="T26" s="67">
        <v>19.160741096420299</v>
      </c>
      <c r="U26" s="69">
        <v>-15.0816173444376</v>
      </c>
    </row>
    <row r="27" spans="1:21" ht="12" thickBot="1" x14ac:dyDescent="0.2">
      <c r="A27" s="52"/>
      <c r="B27" s="41" t="s">
        <v>25</v>
      </c>
      <c r="C27" s="42"/>
      <c r="D27" s="67">
        <v>168205.27230000001</v>
      </c>
      <c r="E27" s="67">
        <v>218656</v>
      </c>
      <c r="F27" s="68">
        <v>76.926895351602496</v>
      </c>
      <c r="G27" s="67">
        <v>294923.51949999999</v>
      </c>
      <c r="H27" s="68">
        <v>-42.966477348036697</v>
      </c>
      <c r="I27" s="67">
        <v>46064.010799999996</v>
      </c>
      <c r="J27" s="68">
        <v>27.385592716643998</v>
      </c>
      <c r="K27" s="67">
        <v>84730.008400000006</v>
      </c>
      <c r="L27" s="68">
        <v>28.729485035187199</v>
      </c>
      <c r="M27" s="68">
        <v>-0.45634360635800397</v>
      </c>
      <c r="N27" s="67">
        <v>7930433.5582999997</v>
      </c>
      <c r="O27" s="67">
        <v>16980762.019000001</v>
      </c>
      <c r="P27" s="67">
        <v>16609</v>
      </c>
      <c r="Q27" s="67">
        <v>25817</v>
      </c>
      <c r="R27" s="68">
        <v>-35.666421350273097</v>
      </c>
      <c r="S27" s="67">
        <v>10.1273569931965</v>
      </c>
      <c r="T27" s="67">
        <v>12.014003435720699</v>
      </c>
      <c r="U27" s="69">
        <v>-18.629208428138099</v>
      </c>
    </row>
    <row r="28" spans="1:21" ht="12" thickBot="1" x14ac:dyDescent="0.2">
      <c r="A28" s="52"/>
      <c r="B28" s="41" t="s">
        <v>26</v>
      </c>
      <c r="C28" s="42"/>
      <c r="D28" s="67">
        <v>350858.25079999998</v>
      </c>
      <c r="E28" s="67">
        <v>368634</v>
      </c>
      <c r="F28" s="68">
        <v>95.177940938708801</v>
      </c>
      <c r="G28" s="67">
        <v>716729.86069999996</v>
      </c>
      <c r="H28" s="68">
        <v>-51.047351305088398</v>
      </c>
      <c r="I28" s="67">
        <v>41011.406799999997</v>
      </c>
      <c r="J28" s="68">
        <v>11.6888819648644</v>
      </c>
      <c r="K28" s="67">
        <v>62776.880100000002</v>
      </c>
      <c r="L28" s="68">
        <v>8.7587923347700993</v>
      </c>
      <c r="M28" s="68">
        <v>-0.34671161206687601</v>
      </c>
      <c r="N28" s="67">
        <v>26252120.388599999</v>
      </c>
      <c r="O28" s="67">
        <v>69128479.984200001</v>
      </c>
      <c r="P28" s="67">
        <v>14855</v>
      </c>
      <c r="Q28" s="67">
        <v>40789</v>
      </c>
      <c r="R28" s="68">
        <v>-63.580867390718097</v>
      </c>
      <c r="S28" s="67">
        <v>23.618865755637799</v>
      </c>
      <c r="T28" s="67">
        <v>32.682381421461699</v>
      </c>
      <c r="U28" s="69">
        <v>-38.374051318109402</v>
      </c>
    </row>
    <row r="29" spans="1:21" ht="12" thickBot="1" x14ac:dyDescent="0.2">
      <c r="A29" s="52"/>
      <c r="B29" s="41" t="s">
        <v>27</v>
      </c>
      <c r="C29" s="42"/>
      <c r="D29" s="67">
        <v>458590.00180000003</v>
      </c>
      <c r="E29" s="67">
        <v>590874</v>
      </c>
      <c r="F29" s="68">
        <v>77.612147733696204</v>
      </c>
      <c r="G29" s="67">
        <v>707153.21270000003</v>
      </c>
      <c r="H29" s="68">
        <v>-35.149838314522299</v>
      </c>
      <c r="I29" s="67">
        <v>107344.4877</v>
      </c>
      <c r="J29" s="68">
        <v>23.407507202220899</v>
      </c>
      <c r="K29" s="67">
        <v>135151.78320000001</v>
      </c>
      <c r="L29" s="68">
        <v>19.112093500073801</v>
      </c>
      <c r="M29" s="68">
        <v>-0.20574863935646501</v>
      </c>
      <c r="N29" s="67">
        <v>16840418.037900001</v>
      </c>
      <c r="O29" s="67">
        <v>38688499.858599998</v>
      </c>
      <c r="P29" s="67">
        <v>43530</v>
      </c>
      <c r="Q29" s="67">
        <v>89170</v>
      </c>
      <c r="R29" s="68">
        <v>-51.183133340809697</v>
      </c>
      <c r="S29" s="67">
        <v>10.535033351711499</v>
      </c>
      <c r="T29" s="67">
        <v>11.778958151844799</v>
      </c>
      <c r="U29" s="69">
        <v>-11.807506996940299</v>
      </c>
    </row>
    <row r="30" spans="1:21" ht="12" thickBot="1" x14ac:dyDescent="0.2">
      <c r="A30" s="52"/>
      <c r="B30" s="41" t="s">
        <v>28</v>
      </c>
      <c r="C30" s="42"/>
      <c r="D30" s="67">
        <v>890204.58420000004</v>
      </c>
      <c r="E30" s="67">
        <v>1234601</v>
      </c>
      <c r="F30" s="68">
        <v>72.104638194849997</v>
      </c>
      <c r="G30" s="67">
        <v>871108.71909999999</v>
      </c>
      <c r="H30" s="68">
        <v>2.19213339062079</v>
      </c>
      <c r="I30" s="67">
        <v>128770.7261</v>
      </c>
      <c r="J30" s="68">
        <v>14.465295774198101</v>
      </c>
      <c r="K30" s="67">
        <v>138896.15960000001</v>
      </c>
      <c r="L30" s="68">
        <v>15.944755982181301</v>
      </c>
      <c r="M30" s="68">
        <v>-7.2899304985535998E-2</v>
      </c>
      <c r="N30" s="67">
        <v>39893308.983499996</v>
      </c>
      <c r="O30" s="67">
        <v>71358498.637600005</v>
      </c>
      <c r="P30" s="67">
        <v>33007</v>
      </c>
      <c r="Q30" s="67">
        <v>74667</v>
      </c>
      <c r="R30" s="68">
        <v>-55.7943937750278</v>
      </c>
      <c r="S30" s="67">
        <v>26.970175544581501</v>
      </c>
      <c r="T30" s="67">
        <v>30.765272173784901</v>
      </c>
      <c r="U30" s="69">
        <v>-14.071456905907899</v>
      </c>
    </row>
    <row r="31" spans="1:21" ht="12" thickBot="1" x14ac:dyDescent="0.2">
      <c r="A31" s="52"/>
      <c r="B31" s="41" t="s">
        <v>29</v>
      </c>
      <c r="C31" s="42"/>
      <c r="D31" s="67">
        <v>181648.2395</v>
      </c>
      <c r="E31" s="67">
        <v>204896</v>
      </c>
      <c r="F31" s="68">
        <v>88.653872940418594</v>
      </c>
      <c r="G31" s="67">
        <v>617736.42350000003</v>
      </c>
      <c r="H31" s="68">
        <v>-70.5945395819776</v>
      </c>
      <c r="I31" s="67">
        <v>11704.212799999999</v>
      </c>
      <c r="J31" s="68">
        <v>6.4433395183001503</v>
      </c>
      <c r="K31" s="67">
        <v>60402.1927</v>
      </c>
      <c r="L31" s="68">
        <v>9.7779878929221002</v>
      </c>
      <c r="M31" s="68">
        <v>-0.80622867686059996</v>
      </c>
      <c r="N31" s="67">
        <v>31614223.693799999</v>
      </c>
      <c r="O31" s="67">
        <v>91131553.185100004</v>
      </c>
      <c r="P31" s="67">
        <v>6244</v>
      </c>
      <c r="Q31" s="67">
        <v>17628</v>
      </c>
      <c r="R31" s="68">
        <v>-64.579078738370796</v>
      </c>
      <c r="S31" s="67">
        <v>29.091646300448399</v>
      </c>
      <c r="T31" s="67">
        <v>32.550379316995702</v>
      </c>
      <c r="U31" s="69">
        <v>-11.889093455993001</v>
      </c>
    </row>
    <row r="32" spans="1:21" ht="12" thickBot="1" x14ac:dyDescent="0.2">
      <c r="A32" s="52"/>
      <c r="B32" s="41" t="s">
        <v>30</v>
      </c>
      <c r="C32" s="42"/>
      <c r="D32" s="67">
        <v>82946.5196</v>
      </c>
      <c r="E32" s="67">
        <v>130631</v>
      </c>
      <c r="F32" s="68">
        <v>63.496811323499003</v>
      </c>
      <c r="G32" s="67">
        <v>166671.8572</v>
      </c>
      <c r="H32" s="68">
        <v>-50.233638123761203</v>
      </c>
      <c r="I32" s="67">
        <v>20562.207299999998</v>
      </c>
      <c r="J32" s="68">
        <v>24.789716794820201</v>
      </c>
      <c r="K32" s="67">
        <v>47255.392500000002</v>
      </c>
      <c r="L32" s="68">
        <v>28.352352517015099</v>
      </c>
      <c r="M32" s="68">
        <v>-0.56487066952200204</v>
      </c>
      <c r="N32" s="67">
        <v>3405162.9338000002</v>
      </c>
      <c r="O32" s="67">
        <v>7354670.4532000003</v>
      </c>
      <c r="P32" s="67">
        <v>11240</v>
      </c>
      <c r="Q32" s="67">
        <v>20948</v>
      </c>
      <c r="R32" s="68">
        <v>-46.343326331869399</v>
      </c>
      <c r="S32" s="67">
        <v>7.3795835943060499</v>
      </c>
      <c r="T32" s="67">
        <v>9.3109715056330007</v>
      </c>
      <c r="U32" s="69">
        <v>-26.172044623455001</v>
      </c>
    </row>
    <row r="33" spans="1:21" ht="12" thickBot="1" x14ac:dyDescent="0.2">
      <c r="A33" s="52"/>
      <c r="B33" s="41" t="s">
        <v>31</v>
      </c>
      <c r="C33" s="42"/>
      <c r="D33" s="70"/>
      <c r="E33" s="70"/>
      <c r="F33" s="70"/>
      <c r="G33" s="67">
        <v>19.230899999999998</v>
      </c>
      <c r="H33" s="70"/>
      <c r="I33" s="70"/>
      <c r="J33" s="70"/>
      <c r="K33" s="67">
        <v>3.7444000000000002</v>
      </c>
      <c r="L33" s="68">
        <v>19.470747598916301</v>
      </c>
      <c r="M33" s="70"/>
      <c r="N33" s="67">
        <v>51.9114</v>
      </c>
      <c r="O33" s="67">
        <v>76.358000000000004</v>
      </c>
      <c r="P33" s="70"/>
      <c r="Q33" s="67">
        <v>1</v>
      </c>
      <c r="R33" s="70"/>
      <c r="S33" s="70"/>
      <c r="T33" s="67">
        <v>0.4274</v>
      </c>
      <c r="U33" s="71"/>
    </row>
    <row r="34" spans="1:21" ht="12" thickBot="1" x14ac:dyDescent="0.2">
      <c r="A34" s="52"/>
      <c r="B34" s="41" t="s">
        <v>32</v>
      </c>
      <c r="C34" s="42"/>
      <c r="D34" s="67">
        <v>136358.9314</v>
      </c>
      <c r="E34" s="67">
        <v>116195</v>
      </c>
      <c r="F34" s="68">
        <v>117.35352760445799</v>
      </c>
      <c r="G34" s="67">
        <v>103756.7616</v>
      </c>
      <c r="H34" s="68">
        <v>31.421730301960402</v>
      </c>
      <c r="I34" s="67">
        <v>21209.6826</v>
      </c>
      <c r="J34" s="68">
        <v>15.5543039111848</v>
      </c>
      <c r="K34" s="67">
        <v>9463.0953000000009</v>
      </c>
      <c r="L34" s="68">
        <v>9.1204613116992306</v>
      </c>
      <c r="M34" s="68">
        <v>1.2413049776641301</v>
      </c>
      <c r="N34" s="67">
        <v>8744463.7311000004</v>
      </c>
      <c r="O34" s="67">
        <v>17280185.262800001</v>
      </c>
      <c r="P34" s="67">
        <v>5306</v>
      </c>
      <c r="Q34" s="67">
        <v>12705</v>
      </c>
      <c r="R34" s="68">
        <v>-58.236914600551003</v>
      </c>
      <c r="S34" s="67">
        <v>25.6990070486242</v>
      </c>
      <c r="T34" s="67">
        <v>26.712995663124801</v>
      </c>
      <c r="U34" s="69">
        <v>-3.9456334347160502</v>
      </c>
    </row>
    <row r="35" spans="1:21" ht="12" thickBot="1" x14ac:dyDescent="0.2">
      <c r="A35" s="52"/>
      <c r="B35" s="41" t="s">
        <v>36</v>
      </c>
      <c r="C35" s="42"/>
      <c r="D35" s="70"/>
      <c r="E35" s="67">
        <v>22386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2"/>
      <c r="B36" s="41" t="s">
        <v>37</v>
      </c>
      <c r="C36" s="42"/>
      <c r="D36" s="70"/>
      <c r="E36" s="67">
        <v>0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2"/>
      <c r="B37" s="41" t="s">
        <v>38</v>
      </c>
      <c r="C37" s="42"/>
      <c r="D37" s="70"/>
      <c r="E37" s="67">
        <v>27430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2"/>
      <c r="B38" s="41" t="s">
        <v>33</v>
      </c>
      <c r="C38" s="42"/>
      <c r="D38" s="67">
        <v>126253.4191</v>
      </c>
      <c r="E38" s="67">
        <v>38589</v>
      </c>
      <c r="F38" s="68">
        <v>327.17463292648199</v>
      </c>
      <c r="G38" s="67">
        <v>356403.33179999999</v>
      </c>
      <c r="H38" s="68">
        <v>-64.575690563171094</v>
      </c>
      <c r="I38" s="67">
        <v>6959.5749999999998</v>
      </c>
      <c r="J38" s="68">
        <v>5.51238536715399</v>
      </c>
      <c r="K38" s="67">
        <v>20112.897000000001</v>
      </c>
      <c r="L38" s="68">
        <v>5.6432965703268403</v>
      </c>
      <c r="M38" s="68">
        <v>-0.65397451197607204</v>
      </c>
      <c r="N38" s="67">
        <v>7378745.3223000001</v>
      </c>
      <c r="O38" s="67">
        <v>14651109.440300001</v>
      </c>
      <c r="P38" s="67">
        <v>243</v>
      </c>
      <c r="Q38" s="67">
        <v>387</v>
      </c>
      <c r="R38" s="68">
        <v>-37.209302325581397</v>
      </c>
      <c r="S38" s="67">
        <v>519.56139547325097</v>
      </c>
      <c r="T38" s="67">
        <v>665.55908914728695</v>
      </c>
      <c r="U38" s="69">
        <v>-28.100181219401701</v>
      </c>
    </row>
    <row r="39" spans="1:21" ht="12" thickBot="1" x14ac:dyDescent="0.2">
      <c r="A39" s="52"/>
      <c r="B39" s="41" t="s">
        <v>34</v>
      </c>
      <c r="C39" s="42"/>
      <c r="D39" s="67">
        <v>249095.6496</v>
      </c>
      <c r="E39" s="67">
        <v>147311</v>
      </c>
      <c r="F39" s="68">
        <v>169.09507748912199</v>
      </c>
      <c r="G39" s="67">
        <v>621739.72510000004</v>
      </c>
      <c r="H39" s="68">
        <v>-59.9357030693293</v>
      </c>
      <c r="I39" s="67">
        <v>17049.353500000001</v>
      </c>
      <c r="J39" s="68">
        <v>6.8445007078116404</v>
      </c>
      <c r="K39" s="67">
        <v>44203.720399999998</v>
      </c>
      <c r="L39" s="68">
        <v>7.1096824950167603</v>
      </c>
      <c r="M39" s="68">
        <v>-0.61430048544058802</v>
      </c>
      <c r="N39" s="67">
        <v>19980756.2962</v>
      </c>
      <c r="O39" s="67">
        <v>38789706.5999</v>
      </c>
      <c r="P39" s="67">
        <v>1402</v>
      </c>
      <c r="Q39" s="67">
        <v>4120</v>
      </c>
      <c r="R39" s="68">
        <v>-65.970873786407793</v>
      </c>
      <c r="S39" s="67">
        <v>177.671647360913</v>
      </c>
      <c r="T39" s="67">
        <v>193.83341970873801</v>
      </c>
      <c r="U39" s="69">
        <v>-9.0964273635593909</v>
      </c>
    </row>
    <row r="40" spans="1:21" ht="12" thickBot="1" x14ac:dyDescent="0.2">
      <c r="A40" s="52"/>
      <c r="B40" s="41" t="s">
        <v>39</v>
      </c>
      <c r="C40" s="42"/>
      <c r="D40" s="70"/>
      <c r="E40" s="67">
        <v>4392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2"/>
      <c r="B41" s="41" t="s">
        <v>40</v>
      </c>
      <c r="C41" s="42"/>
      <c r="D41" s="70"/>
      <c r="E41" s="67">
        <v>3143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3"/>
      <c r="B42" s="41" t="s">
        <v>35</v>
      </c>
      <c r="C42" s="42"/>
      <c r="D42" s="72">
        <v>85100.561199999996</v>
      </c>
      <c r="E42" s="72">
        <v>15423</v>
      </c>
      <c r="F42" s="73">
        <v>551.77696427413605</v>
      </c>
      <c r="G42" s="72">
        <v>41922.941500000001</v>
      </c>
      <c r="H42" s="73">
        <v>102.992820052954</v>
      </c>
      <c r="I42" s="72">
        <v>7530.6886000000004</v>
      </c>
      <c r="J42" s="73">
        <v>8.8491644400577698</v>
      </c>
      <c r="K42" s="72">
        <v>3869.4461000000001</v>
      </c>
      <c r="L42" s="73">
        <v>9.2299012463140304</v>
      </c>
      <c r="M42" s="73">
        <v>0.94619291892966295</v>
      </c>
      <c r="N42" s="72">
        <v>1241652.0349000001</v>
      </c>
      <c r="O42" s="72">
        <v>1829995.0107</v>
      </c>
      <c r="P42" s="72">
        <v>21</v>
      </c>
      <c r="Q42" s="72">
        <v>34</v>
      </c>
      <c r="R42" s="73">
        <v>-38.235294117647101</v>
      </c>
      <c r="S42" s="72">
        <v>4052.4076761904798</v>
      </c>
      <c r="T42" s="72">
        <v>893.64535588235299</v>
      </c>
      <c r="U42" s="74">
        <v>77.947792342491198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1:C41"/>
    <mergeCell ref="B42:C42"/>
    <mergeCell ref="B31:C31"/>
    <mergeCell ref="B32:C3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0" workbookViewId="0">
      <selection activeCell="C31" sqref="C3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58132</v>
      </c>
      <c r="D2" s="32">
        <v>511684.29957948701</v>
      </c>
      <c r="E2" s="32">
        <v>400940.975329915</v>
      </c>
      <c r="F2" s="32">
        <v>110743.32424957299</v>
      </c>
      <c r="G2" s="32">
        <v>400940.975329915</v>
      </c>
      <c r="H2" s="32">
        <v>0.216429005815859</v>
      </c>
    </row>
    <row r="3" spans="1:8" ht="14.25" x14ac:dyDescent="0.2">
      <c r="A3" s="32">
        <v>2</v>
      </c>
      <c r="B3" s="33">
        <v>13</v>
      </c>
      <c r="C3" s="32">
        <v>14081</v>
      </c>
      <c r="D3" s="32">
        <v>118843.62635746899</v>
      </c>
      <c r="E3" s="32">
        <v>91619.904873398395</v>
      </c>
      <c r="F3" s="32">
        <v>27223.7214840708</v>
      </c>
      <c r="G3" s="32">
        <v>91619.904873398395</v>
      </c>
      <c r="H3" s="32">
        <v>0.22907178380929499</v>
      </c>
    </row>
    <row r="4" spans="1:8" ht="14.25" x14ac:dyDescent="0.2">
      <c r="A4" s="32">
        <v>3</v>
      </c>
      <c r="B4" s="33">
        <v>14</v>
      </c>
      <c r="C4" s="32">
        <v>90827</v>
      </c>
      <c r="D4" s="32">
        <v>388050.570607692</v>
      </c>
      <c r="E4" s="32">
        <v>326439.24949999998</v>
      </c>
      <c r="F4" s="32">
        <v>61611.321107692303</v>
      </c>
      <c r="G4" s="32">
        <v>326439.24949999998</v>
      </c>
      <c r="H4" s="32">
        <v>0.15877137098705499</v>
      </c>
    </row>
    <row r="5" spans="1:8" ht="14.25" x14ac:dyDescent="0.2">
      <c r="A5" s="32">
        <v>4</v>
      </c>
      <c r="B5" s="33">
        <v>15</v>
      </c>
      <c r="C5" s="32">
        <v>3109</v>
      </c>
      <c r="D5" s="32">
        <v>47484.342011111097</v>
      </c>
      <c r="E5" s="32">
        <v>36999.121314529897</v>
      </c>
      <c r="F5" s="32">
        <v>10485.2206965812</v>
      </c>
      <c r="G5" s="32">
        <v>36999.121314529897</v>
      </c>
      <c r="H5" s="32">
        <v>0.22081427798089101</v>
      </c>
    </row>
    <row r="6" spans="1:8" ht="14.25" x14ac:dyDescent="0.2">
      <c r="A6" s="32">
        <v>5</v>
      </c>
      <c r="B6" s="33">
        <v>16</v>
      </c>
      <c r="C6" s="32">
        <v>1044</v>
      </c>
      <c r="D6" s="32">
        <v>44085.758541880299</v>
      </c>
      <c r="E6" s="32">
        <v>38625.256855555599</v>
      </c>
      <c r="F6" s="32">
        <v>5460.5016863247902</v>
      </c>
      <c r="G6" s="32">
        <v>38625.256855555599</v>
      </c>
      <c r="H6" s="32">
        <v>0.12386089900522999</v>
      </c>
    </row>
    <row r="7" spans="1:8" ht="14.25" x14ac:dyDescent="0.2">
      <c r="A7" s="32">
        <v>6</v>
      </c>
      <c r="B7" s="33">
        <v>17</v>
      </c>
      <c r="C7" s="32">
        <v>13660</v>
      </c>
      <c r="D7" s="32">
        <v>224076.861623932</v>
      </c>
      <c r="E7" s="32">
        <v>187405.24383760701</v>
      </c>
      <c r="F7" s="32">
        <v>36671.617786324801</v>
      </c>
      <c r="G7" s="32">
        <v>187405.24383760701</v>
      </c>
      <c r="H7" s="32">
        <v>0.16365642360642699</v>
      </c>
    </row>
    <row r="8" spans="1:8" ht="14.25" x14ac:dyDescent="0.2">
      <c r="A8" s="32">
        <v>7</v>
      </c>
      <c r="B8" s="33">
        <v>18</v>
      </c>
      <c r="C8" s="32">
        <v>45528</v>
      </c>
      <c r="D8" s="32">
        <v>135762.04619829101</v>
      </c>
      <c r="E8" s="32">
        <v>109160.95933162401</v>
      </c>
      <c r="F8" s="32">
        <v>26601.086866666701</v>
      </c>
      <c r="G8" s="32">
        <v>109160.95933162401</v>
      </c>
      <c r="H8" s="32">
        <v>0.19593905374565301</v>
      </c>
    </row>
    <row r="9" spans="1:8" ht="14.25" x14ac:dyDescent="0.2">
      <c r="A9" s="32">
        <v>8</v>
      </c>
      <c r="B9" s="33">
        <v>19</v>
      </c>
      <c r="C9" s="32">
        <v>11598</v>
      </c>
      <c r="D9" s="32">
        <v>81181.981390598303</v>
      </c>
      <c r="E9" s="32">
        <v>75694.279247008497</v>
      </c>
      <c r="F9" s="32">
        <v>5487.7021435897404</v>
      </c>
      <c r="G9" s="32">
        <v>75694.279247008497</v>
      </c>
      <c r="H9" s="32">
        <v>6.7597538882258404E-2</v>
      </c>
    </row>
    <row r="10" spans="1:8" ht="14.25" x14ac:dyDescent="0.2">
      <c r="A10" s="32">
        <v>9</v>
      </c>
      <c r="B10" s="33">
        <v>21</v>
      </c>
      <c r="C10" s="32">
        <v>315523</v>
      </c>
      <c r="D10" s="32">
        <v>1886010.1391239299</v>
      </c>
      <c r="E10" s="32">
        <v>1839913.67510427</v>
      </c>
      <c r="F10" s="32">
        <v>46096.464019658102</v>
      </c>
      <c r="G10" s="32">
        <v>1839913.67510427</v>
      </c>
      <c r="H10" s="35">
        <v>2.4441259918714101E-2</v>
      </c>
    </row>
    <row r="11" spans="1:8" ht="14.25" x14ac:dyDescent="0.2">
      <c r="A11" s="32">
        <v>10</v>
      </c>
      <c r="B11" s="33">
        <v>22</v>
      </c>
      <c r="C11" s="32">
        <v>72059</v>
      </c>
      <c r="D11" s="32">
        <v>2573775.6484888899</v>
      </c>
      <c r="E11" s="32">
        <v>2321846.3245931598</v>
      </c>
      <c r="F11" s="32">
        <v>251929.323895726</v>
      </c>
      <c r="G11" s="32">
        <v>2321846.3245931598</v>
      </c>
      <c r="H11" s="32">
        <v>9.78831717689298E-2</v>
      </c>
    </row>
    <row r="12" spans="1:8" ht="14.25" x14ac:dyDescent="0.2">
      <c r="A12" s="32">
        <v>11</v>
      </c>
      <c r="B12" s="33">
        <v>23</v>
      </c>
      <c r="C12" s="32">
        <v>205773.77100000001</v>
      </c>
      <c r="D12" s="32">
        <v>2887093.6456064</v>
      </c>
      <c r="E12" s="32">
        <v>2566466.6028569802</v>
      </c>
      <c r="F12" s="32">
        <v>320627.04274942097</v>
      </c>
      <c r="G12" s="32">
        <v>2566466.6028569802</v>
      </c>
      <c r="H12" s="32">
        <v>0.111055297162721</v>
      </c>
    </row>
    <row r="13" spans="1:8" ht="14.25" x14ac:dyDescent="0.2">
      <c r="A13" s="32">
        <v>12</v>
      </c>
      <c r="B13" s="33">
        <v>24</v>
      </c>
      <c r="C13" s="32">
        <v>50617.69</v>
      </c>
      <c r="D13" s="32">
        <v>1431412.6589367499</v>
      </c>
      <c r="E13" s="32">
        <v>1306379.1583128199</v>
      </c>
      <c r="F13" s="32">
        <v>125033.50062393201</v>
      </c>
      <c r="G13" s="32">
        <v>1306379.1583128199</v>
      </c>
      <c r="H13" s="32">
        <v>8.7349723955079506E-2</v>
      </c>
    </row>
    <row r="14" spans="1:8" ht="14.25" x14ac:dyDescent="0.2">
      <c r="A14" s="32">
        <v>13</v>
      </c>
      <c r="B14" s="33">
        <v>25</v>
      </c>
      <c r="C14" s="32">
        <v>49306</v>
      </c>
      <c r="D14" s="32">
        <v>964663.83969658101</v>
      </c>
      <c r="E14" s="32">
        <v>899457.02390940196</v>
      </c>
      <c r="F14" s="32">
        <v>65206.815787179497</v>
      </c>
      <c r="G14" s="32">
        <v>899457.02390940196</v>
      </c>
      <c r="H14" s="32">
        <v>6.7595376859662507E-2</v>
      </c>
    </row>
    <row r="15" spans="1:8" ht="14.25" x14ac:dyDescent="0.2">
      <c r="A15" s="32">
        <v>14</v>
      </c>
      <c r="B15" s="33">
        <v>26</v>
      </c>
      <c r="C15" s="32">
        <v>47686</v>
      </c>
      <c r="D15" s="32">
        <v>803858.28242167004</v>
      </c>
      <c r="E15" s="32">
        <v>689767.65017885901</v>
      </c>
      <c r="F15" s="32">
        <v>114090.632242811</v>
      </c>
      <c r="G15" s="32">
        <v>689767.65017885901</v>
      </c>
      <c r="H15" s="32">
        <v>0.14192878861570701</v>
      </c>
    </row>
    <row r="16" spans="1:8" ht="14.25" x14ac:dyDescent="0.2">
      <c r="A16" s="32">
        <v>15</v>
      </c>
      <c r="B16" s="33">
        <v>27</v>
      </c>
      <c r="C16" s="32">
        <v>134788.462</v>
      </c>
      <c r="D16" s="32">
        <v>1238966.166</v>
      </c>
      <c r="E16" s="32">
        <v>1075020.1026000001</v>
      </c>
      <c r="F16" s="32">
        <v>163946.06340000001</v>
      </c>
      <c r="G16" s="32">
        <v>1075020.1026000001</v>
      </c>
      <c r="H16" s="32">
        <v>0.13232489142887499</v>
      </c>
    </row>
    <row r="17" spans="1:8" ht="14.25" x14ac:dyDescent="0.2">
      <c r="A17" s="32">
        <v>16</v>
      </c>
      <c r="B17" s="33">
        <v>29</v>
      </c>
      <c r="C17" s="32">
        <v>74294</v>
      </c>
      <c r="D17" s="32">
        <v>960815.23778974405</v>
      </c>
      <c r="E17" s="32">
        <v>852055.07252393197</v>
      </c>
      <c r="F17" s="32">
        <v>108760.165265812</v>
      </c>
      <c r="G17" s="32">
        <v>852055.07252393197</v>
      </c>
      <c r="H17" s="32">
        <v>0.11319571233695599</v>
      </c>
    </row>
    <row r="18" spans="1:8" ht="14.25" x14ac:dyDescent="0.2">
      <c r="A18" s="32">
        <v>17</v>
      </c>
      <c r="B18" s="33">
        <v>31</v>
      </c>
      <c r="C18" s="32">
        <v>20971.806</v>
      </c>
      <c r="D18" s="32">
        <v>296351.87723694101</v>
      </c>
      <c r="E18" s="32">
        <v>236378.60779501399</v>
      </c>
      <c r="F18" s="32">
        <v>59973.269441927601</v>
      </c>
      <c r="G18" s="32">
        <v>236378.60779501399</v>
      </c>
      <c r="H18" s="32">
        <v>0.20237182231168199</v>
      </c>
    </row>
    <row r="19" spans="1:8" ht="14.25" x14ac:dyDescent="0.2">
      <c r="A19" s="32">
        <v>18</v>
      </c>
      <c r="B19" s="33">
        <v>32</v>
      </c>
      <c r="C19" s="32">
        <v>12959.601000000001</v>
      </c>
      <c r="D19" s="32">
        <v>312384.510465245</v>
      </c>
      <c r="E19" s="32">
        <v>278129.39868278702</v>
      </c>
      <c r="F19" s="32">
        <v>34255.111782458102</v>
      </c>
      <c r="G19" s="32">
        <v>278129.39868278702</v>
      </c>
      <c r="H19" s="32">
        <v>0.109656883215627</v>
      </c>
    </row>
    <row r="20" spans="1:8" ht="14.25" x14ac:dyDescent="0.2">
      <c r="A20" s="32">
        <v>19</v>
      </c>
      <c r="B20" s="33">
        <v>33</v>
      </c>
      <c r="C20" s="32">
        <v>19425.303</v>
      </c>
      <c r="D20" s="32">
        <v>371304.86221453</v>
      </c>
      <c r="E20" s="32">
        <v>292142.95896308997</v>
      </c>
      <c r="F20" s="32">
        <v>79161.903251439595</v>
      </c>
      <c r="G20" s="32">
        <v>292142.95896308997</v>
      </c>
      <c r="H20" s="32">
        <v>0.21319920988727101</v>
      </c>
    </row>
    <row r="21" spans="1:8" ht="14.25" x14ac:dyDescent="0.2">
      <c r="A21" s="32">
        <v>20</v>
      </c>
      <c r="B21" s="33">
        <v>34</v>
      </c>
      <c r="C21" s="32">
        <v>22330.577000000001</v>
      </c>
      <c r="D21" s="32">
        <v>168205.22261207199</v>
      </c>
      <c r="E21" s="32">
        <v>122141.269382631</v>
      </c>
      <c r="F21" s="32">
        <v>46063.953229441002</v>
      </c>
      <c r="G21" s="32">
        <v>122141.269382631</v>
      </c>
      <c r="H21" s="32">
        <v>0.27385566579985099</v>
      </c>
    </row>
    <row r="22" spans="1:8" ht="14.25" x14ac:dyDescent="0.2">
      <c r="A22" s="32">
        <v>21</v>
      </c>
      <c r="B22" s="33">
        <v>35</v>
      </c>
      <c r="C22" s="32">
        <v>12406.683999999999</v>
      </c>
      <c r="D22" s="32">
        <v>350858.249738938</v>
      </c>
      <c r="E22" s="32">
        <v>309846.842185841</v>
      </c>
      <c r="F22" s="32">
        <v>41011.407553097299</v>
      </c>
      <c r="G22" s="32">
        <v>309846.842185841</v>
      </c>
      <c r="H22" s="32">
        <v>0.116888822148582</v>
      </c>
    </row>
    <row r="23" spans="1:8" ht="14.25" x14ac:dyDescent="0.2">
      <c r="A23" s="32">
        <v>22</v>
      </c>
      <c r="B23" s="33">
        <v>36</v>
      </c>
      <c r="C23" s="32">
        <v>70426.404999999999</v>
      </c>
      <c r="D23" s="32">
        <v>458589.99972477899</v>
      </c>
      <c r="E23" s="32">
        <v>351245.503660727</v>
      </c>
      <c r="F23" s="32">
        <v>107344.496064051</v>
      </c>
      <c r="G23" s="32">
        <v>351245.503660727</v>
      </c>
      <c r="H23" s="32">
        <v>0.23407509132007601</v>
      </c>
    </row>
    <row r="24" spans="1:8" ht="14.25" x14ac:dyDescent="0.2">
      <c r="A24" s="32">
        <v>23</v>
      </c>
      <c r="B24" s="33">
        <v>37</v>
      </c>
      <c r="C24" s="32">
        <v>66646.077999999994</v>
      </c>
      <c r="D24" s="32">
        <v>890204.60967117501</v>
      </c>
      <c r="E24" s="32">
        <v>761433.84840741602</v>
      </c>
      <c r="F24" s="32">
        <v>128770.76126375901</v>
      </c>
      <c r="G24" s="32">
        <v>761433.84840741602</v>
      </c>
      <c r="H24" s="32">
        <v>0.14465299310382601</v>
      </c>
    </row>
    <row r="25" spans="1:8" ht="14.25" x14ac:dyDescent="0.2">
      <c r="A25" s="32">
        <v>24</v>
      </c>
      <c r="B25" s="33">
        <v>38</v>
      </c>
      <c r="C25" s="32">
        <v>19346.654999999999</v>
      </c>
      <c r="D25" s="32">
        <v>181648.237425664</v>
      </c>
      <c r="E25" s="32">
        <v>169944.01089822999</v>
      </c>
      <c r="F25" s="32">
        <v>11704.2265274336</v>
      </c>
      <c r="G25" s="32">
        <v>169944.01089822999</v>
      </c>
      <c r="H25" s="32">
        <v>6.4433471490321401E-2</v>
      </c>
    </row>
    <row r="26" spans="1:8" ht="14.25" x14ac:dyDescent="0.2">
      <c r="A26" s="32">
        <v>25</v>
      </c>
      <c r="B26" s="33">
        <v>39</v>
      </c>
      <c r="C26" s="32">
        <v>37996.165999999997</v>
      </c>
      <c r="D26" s="32">
        <v>82946.468463452096</v>
      </c>
      <c r="E26" s="32">
        <v>62384.329766920397</v>
      </c>
      <c r="F26" s="32">
        <v>20562.1386965317</v>
      </c>
      <c r="G26" s="32">
        <v>62384.329766920397</v>
      </c>
      <c r="H26" s="32">
        <v>0.24789649369571201</v>
      </c>
    </row>
    <row r="27" spans="1:8" ht="14.25" x14ac:dyDescent="0.2">
      <c r="A27" s="32">
        <v>26</v>
      </c>
      <c r="B27" s="33">
        <v>42</v>
      </c>
      <c r="C27" s="32">
        <v>4564.8540000000003</v>
      </c>
      <c r="D27" s="32">
        <v>136358.9308</v>
      </c>
      <c r="E27" s="32">
        <v>115149.24920000001</v>
      </c>
      <c r="F27" s="32">
        <v>21209.6816</v>
      </c>
      <c r="G27" s="32">
        <v>115149.24920000001</v>
      </c>
      <c r="H27" s="32">
        <v>0.15554303246267501</v>
      </c>
    </row>
    <row r="28" spans="1:8" ht="14.25" x14ac:dyDescent="0.2">
      <c r="A28" s="32">
        <v>27</v>
      </c>
      <c r="B28" s="33">
        <v>75</v>
      </c>
      <c r="C28" s="32">
        <v>246</v>
      </c>
      <c r="D28" s="32">
        <v>126253.418803419</v>
      </c>
      <c r="E28" s="32">
        <v>119293.844017094</v>
      </c>
      <c r="F28" s="32">
        <v>6959.5747863247898</v>
      </c>
      <c r="G28" s="32">
        <v>119293.844017094</v>
      </c>
      <c r="H28" s="32">
        <v>5.5123852108599901E-2</v>
      </c>
    </row>
    <row r="29" spans="1:8" ht="14.25" x14ac:dyDescent="0.2">
      <c r="A29" s="32">
        <v>28</v>
      </c>
      <c r="B29" s="33">
        <v>76</v>
      </c>
      <c r="C29" s="32">
        <v>1454</v>
      </c>
      <c r="D29" s="32">
        <v>249095.644913675</v>
      </c>
      <c r="E29" s="32">
        <v>232046.29642051301</v>
      </c>
      <c r="F29" s="32">
        <v>17049.348493162401</v>
      </c>
      <c r="G29" s="32">
        <v>232046.29642051301</v>
      </c>
      <c r="H29" s="32">
        <v>6.8444988265735807E-2</v>
      </c>
    </row>
    <row r="30" spans="1:8" ht="14.25" x14ac:dyDescent="0.2">
      <c r="A30" s="32">
        <v>29</v>
      </c>
      <c r="B30" s="33">
        <v>99</v>
      </c>
      <c r="C30" s="32">
        <v>24</v>
      </c>
      <c r="D30" s="32">
        <v>85100.561228348801</v>
      </c>
      <c r="E30" s="32">
        <v>77569.872173058</v>
      </c>
      <c r="F30" s="32">
        <v>7530.6890552908299</v>
      </c>
      <c r="G30" s="32">
        <v>77569.872173058</v>
      </c>
      <c r="H30" s="32">
        <v>8.8491649721132395E-2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2015-02-20T03:15:38Z</dcterms:modified>
</cp:coreProperties>
</file>