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<sst xmlns="http://schemas.openxmlformats.org/spreadsheetml/2006/main" count="112" uniqueCount="70">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</sst>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25091404.4212</v>
      </c>
      <c r="F3" s="25">
        <f>RA!I7</f>
        <v>2947988.6989000002</v>
      </c>
      <c r="G3" s="16">
        <f>E3-F3</f>
        <v>22143415.7223</v>
      </c>
      <c r="H3" s="27">
        <f>RA!J7</f>
        <v>11.748998379736801</v>
      </c>
      <c r="I3" s="20">
        <f>SUM(I4:I38)</f>
        <v>25091407.948683567</v>
      </c>
      <c r="J3" s="21">
        <f>SUM(J4:J38)</f>
        <v>22143415.776956208</v>
      </c>
      <c r="K3" s="22">
        <f>E3-I3</f>
        <v>-3.5274835675954819</v>
      </c>
      <c r="L3" s="22">
        <f>G3-J3</f>
        <v>-5.465620756149292E-2</v>
      </c>
    </row>
    <row r="4" spans="1:13" x14ac:dyDescent="0.15">
      <c r="A4" s="40">
        <f>RA!A8</f>
        <v>42055</v>
      </c>
      <c r="B4" s="12">
        <v>12</v>
      </c>
      <c r="C4" s="37" t="s">
        <v>6</v>
      </c>
      <c r="D4" s="37"/>
      <c r="E4" s="15">
        <f>VLOOKUP(C4,RA!B8:D36,3,0)</f>
        <v>748472.66170000006</v>
      </c>
      <c r="F4" s="25">
        <f>VLOOKUP(C4,RA!B8:I39,8,0)</f>
        <v>172648.86910000001</v>
      </c>
      <c r="G4" s="16">
        <f t="shared" ref="G4:G38" si="0">E4-F4</f>
        <v>575823.79260000004</v>
      </c>
      <c r="H4" s="27">
        <f>RA!J8</f>
        <v>23.066823671002801</v>
      </c>
      <c r="I4" s="20">
        <f>VLOOKUP(B4,RMS!B:D,3,FALSE)</f>
        <v>748473.71735128202</v>
      </c>
      <c r="J4" s="21">
        <f>VLOOKUP(B4,RMS!B:E,4,FALSE)</f>
        <v>575823.80747264996</v>
      </c>
      <c r="K4" s="22">
        <f t="shared" ref="K4:K38" si="1">E4-I4</f>
        <v>-1.0556512819603086</v>
      </c>
      <c r="L4" s="22">
        <f t="shared" ref="L4:L38" si="2">G4-J4</f>
        <v>-1.4872649917379022E-2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146573.2555</v>
      </c>
      <c r="F5" s="25">
        <f>VLOOKUP(C5,RA!B9:I40,8,0)</f>
        <v>34117.295899999997</v>
      </c>
      <c r="G5" s="16">
        <f t="shared" si="0"/>
        <v>112455.9596</v>
      </c>
      <c r="H5" s="27">
        <f>RA!J9</f>
        <v>23.2766174044623</v>
      </c>
      <c r="I5" s="20">
        <f>VLOOKUP(B5,RMS!B:D,3,FALSE)</f>
        <v>146573.28084679699</v>
      </c>
      <c r="J5" s="21">
        <f>VLOOKUP(B5,RMS!B:E,4,FALSE)</f>
        <v>112455.973112836</v>
      </c>
      <c r="K5" s="22">
        <f t="shared" si="1"/>
        <v>-2.5346796988742426E-2</v>
      </c>
      <c r="L5" s="22">
        <f t="shared" si="2"/>
        <v>-1.3512835997971706E-2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461721.69689999998</v>
      </c>
      <c r="F6" s="25">
        <f>VLOOKUP(C6,RA!B10:I41,8,0)</f>
        <v>72872.947199999995</v>
      </c>
      <c r="G6" s="16">
        <f t="shared" si="0"/>
        <v>388848.74969999999</v>
      </c>
      <c r="H6" s="27">
        <f>RA!J10</f>
        <v>15.7828726025372</v>
      </c>
      <c r="I6" s="20">
        <f>VLOOKUP(B6,RMS!B:D,3,FALSE)</f>
        <v>461722.90659487201</v>
      </c>
      <c r="J6" s="21">
        <f>VLOOKUP(B6,RMS!B:E,4,FALSE)</f>
        <v>388848.74941623898</v>
      </c>
      <c r="K6" s="22">
        <f>E6-I6</f>
        <v>-1.2096948720281944</v>
      </c>
      <c r="L6" s="22">
        <f t="shared" si="2"/>
        <v>2.837610081769526E-4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68578.796300000002</v>
      </c>
      <c r="F7" s="25">
        <f>VLOOKUP(C7,RA!B11:I42,8,0)</f>
        <v>15836.209500000001</v>
      </c>
      <c r="G7" s="16">
        <f t="shared" si="0"/>
        <v>52742.586800000005</v>
      </c>
      <c r="H7" s="27">
        <f>RA!J11</f>
        <v>23.091991044468099</v>
      </c>
      <c r="I7" s="20">
        <f>VLOOKUP(B7,RMS!B:D,3,FALSE)</f>
        <v>68578.846393162399</v>
      </c>
      <c r="J7" s="21">
        <f>VLOOKUP(B7,RMS!B:E,4,FALSE)</f>
        <v>52742.586369230798</v>
      </c>
      <c r="K7" s="22">
        <f t="shared" si="1"/>
        <v>-5.0093162397388369E-2</v>
      </c>
      <c r="L7" s="22">
        <f t="shared" si="2"/>
        <v>4.307692070142366E-4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80319.213799999998</v>
      </c>
      <c r="F8" s="25">
        <f>VLOOKUP(C8,RA!B12:I43,8,0)</f>
        <v>10456.592500000001</v>
      </c>
      <c r="G8" s="16">
        <f t="shared" si="0"/>
        <v>69862.621299999999</v>
      </c>
      <c r="H8" s="27">
        <f>RA!J12</f>
        <v>13.018793393617599</v>
      </c>
      <c r="I8" s="20">
        <f>VLOOKUP(B8,RMS!B:D,3,FALSE)</f>
        <v>80319.221118803398</v>
      </c>
      <c r="J8" s="21">
        <f>VLOOKUP(B8,RMS!B:E,4,FALSE)</f>
        <v>69862.621917948694</v>
      </c>
      <c r="K8" s="22">
        <f t="shared" si="1"/>
        <v>-7.3188034002669156E-3</v>
      </c>
      <c r="L8" s="22">
        <f t="shared" si="2"/>
        <v>-6.1794869543518871E-4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324153.47899999999</v>
      </c>
      <c r="F9" s="25">
        <f>VLOOKUP(C9,RA!B13:I44,8,0)</f>
        <v>52186.256600000001</v>
      </c>
      <c r="G9" s="16">
        <f t="shared" si="0"/>
        <v>271967.22239999997</v>
      </c>
      <c r="H9" s="27">
        <f>RA!J13</f>
        <v>16.0992430995936</v>
      </c>
      <c r="I9" s="20">
        <f>VLOOKUP(B9,RMS!B:D,3,FALSE)</f>
        <v>324153.714352137</v>
      </c>
      <c r="J9" s="21">
        <f>VLOOKUP(B9,RMS!B:E,4,FALSE)</f>
        <v>271967.22190256399</v>
      </c>
      <c r="K9" s="22">
        <f t="shared" si="1"/>
        <v>-0.23535213700961322</v>
      </c>
      <c r="L9" s="22">
        <f t="shared" si="2"/>
        <v>4.9743597628548741E-4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164449.21969999999</v>
      </c>
      <c r="F10" s="25">
        <f>VLOOKUP(C10,RA!B14:I45,8,0)</f>
        <v>29024.847099999999</v>
      </c>
      <c r="G10" s="16">
        <f t="shared" si="0"/>
        <v>135424.3726</v>
      </c>
      <c r="H10" s="27">
        <f>RA!J14</f>
        <v>17.6497323325396</v>
      </c>
      <c r="I10" s="20">
        <f>VLOOKUP(B10,RMS!B:D,3,FALSE)</f>
        <v>164449.21574188001</v>
      </c>
      <c r="J10" s="21">
        <f>VLOOKUP(B10,RMS!B:E,4,FALSE)</f>
        <v>135424.37389401699</v>
      </c>
      <c r="K10" s="22">
        <f t="shared" si="1"/>
        <v>3.9581199816893786E-3</v>
      </c>
      <c r="L10" s="22">
        <f t="shared" si="2"/>
        <v>-1.2940169835928828E-3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108396.1583</v>
      </c>
      <c r="F11" s="25">
        <f>VLOOKUP(C11,RA!B15:I46,8,0)</f>
        <v>4375.4324999999999</v>
      </c>
      <c r="G11" s="16">
        <f t="shared" si="0"/>
        <v>104020.7258</v>
      </c>
      <c r="H11" s="27">
        <f>RA!J15</f>
        <v>4.0365198994326299</v>
      </c>
      <c r="I11" s="20">
        <f>VLOOKUP(B11,RMS!B:D,3,FALSE)</f>
        <v>108396.212341026</v>
      </c>
      <c r="J11" s="21">
        <f>VLOOKUP(B11,RMS!B:E,4,FALSE)</f>
        <v>104020.72620256399</v>
      </c>
      <c r="K11" s="22">
        <f t="shared" si="1"/>
        <v>-5.4041026000049897E-2</v>
      </c>
      <c r="L11" s="22">
        <f t="shared" si="2"/>
        <v>-4.0256399370264262E-4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2591034.7415</v>
      </c>
      <c r="F12" s="25">
        <f>VLOOKUP(C12,RA!B16:I47,8,0)</f>
        <v>72067.0913</v>
      </c>
      <c r="G12" s="16">
        <f t="shared" si="0"/>
        <v>2518967.6502</v>
      </c>
      <c r="H12" s="27">
        <f>RA!J16</f>
        <v>2.78140196832247</v>
      </c>
      <c r="I12" s="20">
        <f>VLOOKUP(B12,RMS!B:D,3,FALSE)</f>
        <v>2591034.3892863202</v>
      </c>
      <c r="J12" s="21">
        <f>VLOOKUP(B12,RMS!B:E,4,FALSE)</f>
        <v>2518967.6508846199</v>
      </c>
      <c r="K12" s="22">
        <f t="shared" si="1"/>
        <v>0.35221367981284857</v>
      </c>
      <c r="L12" s="22">
        <f t="shared" si="2"/>
        <v>-6.8461988121271133E-4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3885777.3991</v>
      </c>
      <c r="F13" s="25">
        <f>VLOOKUP(C13,RA!B17:I48,8,0)</f>
        <v>401287.0613</v>
      </c>
      <c r="G13" s="16">
        <f t="shared" si="0"/>
        <v>3484490.3377999999</v>
      </c>
      <c r="H13" s="27">
        <f>RA!J17</f>
        <v>10.327072811554901</v>
      </c>
      <c r="I13" s="20">
        <f>VLOOKUP(B13,RMS!B:D,3,FALSE)</f>
        <v>3885777.4765025601</v>
      </c>
      <c r="J13" s="21">
        <f>VLOOKUP(B13,RMS!B:E,4,FALSE)</f>
        <v>3484490.3377290601</v>
      </c>
      <c r="K13" s="22">
        <f t="shared" si="1"/>
        <v>-7.7402560040354729E-2</v>
      </c>
      <c r="L13" s="22">
        <f t="shared" si="2"/>
        <v>7.0939771831035614E-5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3635291.0822999999</v>
      </c>
      <c r="F14" s="25">
        <f>VLOOKUP(C14,RA!B18:I49,8,0)</f>
        <v>406828.02350000001</v>
      </c>
      <c r="G14" s="16">
        <f t="shared" si="0"/>
        <v>3228463.0587999998</v>
      </c>
      <c r="H14" s="27">
        <f>RA!J18</f>
        <v>11.191071479277699</v>
      </c>
      <c r="I14" s="20">
        <f>VLOOKUP(B14,RMS!B:D,3,FALSE)</f>
        <v>3635290.6865105699</v>
      </c>
      <c r="J14" s="21">
        <f>VLOOKUP(B14,RMS!B:E,4,FALSE)</f>
        <v>3228463.0404075701</v>
      </c>
      <c r="K14" s="22">
        <f t="shared" si="1"/>
        <v>0.39578943001106381</v>
      </c>
      <c r="L14" s="22">
        <f t="shared" si="2"/>
        <v>1.8392429687082767E-2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2101600.9575</v>
      </c>
      <c r="F15" s="25">
        <f>VLOOKUP(C15,RA!B19:I50,8,0)</f>
        <v>186656.70019999999</v>
      </c>
      <c r="G15" s="16">
        <f t="shared" si="0"/>
        <v>1914944.2572999999</v>
      </c>
      <c r="H15" s="27">
        <f>RA!J19</f>
        <v>8.8816432793236402</v>
      </c>
      <c r="I15" s="20">
        <f>VLOOKUP(B15,RMS!B:D,3,FALSE)</f>
        <v>2101600.8686162401</v>
      </c>
      <c r="J15" s="21">
        <f>VLOOKUP(B15,RMS!B:E,4,FALSE)</f>
        <v>1914944.25572137</v>
      </c>
      <c r="K15" s="22">
        <f t="shared" si="1"/>
        <v>8.8883759919553995E-2</v>
      </c>
      <c r="L15" s="22">
        <f t="shared" si="2"/>
        <v>1.5786299481987953E-3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1275181.1077000001</v>
      </c>
      <c r="F16" s="25">
        <f>VLOOKUP(C16,RA!B20:I51,8,0)</f>
        <v>95585.362899999993</v>
      </c>
      <c r="G16" s="16">
        <f t="shared" si="0"/>
        <v>1179595.7448</v>
      </c>
      <c r="H16" s="27">
        <f>RA!J20</f>
        <v>7.4958264612627499</v>
      </c>
      <c r="I16" s="20">
        <f>VLOOKUP(B16,RMS!B:D,3,FALSE)</f>
        <v>1275181.1795999999</v>
      </c>
      <c r="J16" s="21">
        <f>VLOOKUP(B16,RMS!B:E,4,FALSE)</f>
        <v>1179595.7448</v>
      </c>
      <c r="K16" s="22">
        <f t="shared" si="1"/>
        <v>-7.1899999864399433E-2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1096439.7560000001</v>
      </c>
      <c r="F17" s="25">
        <f>VLOOKUP(C17,RA!B21:I52,8,0)</f>
        <v>157704.68840000001</v>
      </c>
      <c r="G17" s="16">
        <f t="shared" si="0"/>
        <v>938735.06760000007</v>
      </c>
      <c r="H17" s="27">
        <f>RA!J21</f>
        <v>14.383342772550799</v>
      </c>
      <c r="I17" s="20">
        <f>VLOOKUP(B17,RMS!B:D,3,FALSE)</f>
        <v>1096439.3817753999</v>
      </c>
      <c r="J17" s="21">
        <f>VLOOKUP(B17,RMS!B:E,4,FALSE)</f>
        <v>938735.06688389694</v>
      </c>
      <c r="K17" s="22">
        <f t="shared" si="1"/>
        <v>0.37422460014931858</v>
      </c>
      <c r="L17" s="22">
        <f t="shared" si="2"/>
        <v>7.1610312443226576E-4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1734276.47</v>
      </c>
      <c r="F18" s="25">
        <f>VLOOKUP(C18,RA!B22:I53,8,0)</f>
        <v>236685.8909</v>
      </c>
      <c r="G18" s="16">
        <f t="shared" si="0"/>
        <v>1497590.5791</v>
      </c>
      <c r="H18" s="27">
        <f>RA!J22</f>
        <v>13.6475293872839</v>
      </c>
      <c r="I18" s="20">
        <f>VLOOKUP(B18,RMS!B:D,3,FALSE)</f>
        <v>1734277.7826</v>
      </c>
      <c r="J18" s="21">
        <f>VLOOKUP(B18,RMS!B:E,4,FALSE)</f>
        <v>1497590.5791</v>
      </c>
      <c r="K18" s="22">
        <f t="shared" si="1"/>
        <v>-1.3126000000629574</v>
      </c>
      <c r="L18" s="22">
        <f t="shared" si="2"/>
        <v>0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1357444.4380999999</v>
      </c>
      <c r="F19" s="25">
        <f>VLOOKUP(C19,RA!B23:I54,8,0)</f>
        <v>180845.32930000001</v>
      </c>
      <c r="G19" s="16">
        <f t="shared" si="0"/>
        <v>1176599.1087999998</v>
      </c>
      <c r="H19" s="27">
        <f>RA!J23</f>
        <v>13.322484826939</v>
      </c>
      <c r="I19" s="20">
        <f>VLOOKUP(B19,RMS!B:D,3,FALSE)</f>
        <v>1357445.2612093999</v>
      </c>
      <c r="J19" s="21">
        <f>VLOOKUP(B19,RMS!B:E,4,FALSE)</f>
        <v>1176599.1426709399</v>
      </c>
      <c r="K19" s="22">
        <f t="shared" si="1"/>
        <v>-0.82310939999297261</v>
      </c>
      <c r="L19" s="22">
        <f t="shared" si="2"/>
        <v>-3.387094009667635E-2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450293.06900000002</v>
      </c>
      <c r="F20" s="25">
        <f>VLOOKUP(C20,RA!B24:I55,8,0)</f>
        <v>90287.134999999995</v>
      </c>
      <c r="G20" s="16">
        <f t="shared" si="0"/>
        <v>360005.93400000001</v>
      </c>
      <c r="H20" s="27">
        <f>RA!J24</f>
        <v>20.050749437584599</v>
      </c>
      <c r="I20" s="20">
        <f>VLOOKUP(B20,RMS!B:D,3,FALSE)</f>
        <v>450293.08067147702</v>
      </c>
      <c r="J20" s="21">
        <f>VLOOKUP(B20,RMS!B:E,4,FALSE)</f>
        <v>360005.945325949</v>
      </c>
      <c r="K20" s="22">
        <f t="shared" si="1"/>
        <v>-1.1671476997435093E-2</v>
      </c>
      <c r="L20" s="22">
        <f t="shared" si="2"/>
        <v>-1.1325948988087475E-2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449013.74400000001</v>
      </c>
      <c r="F21" s="25">
        <f>VLOOKUP(C21,RA!B25:I56,8,0)</f>
        <v>46178.644</v>
      </c>
      <c r="G21" s="16">
        <f t="shared" si="0"/>
        <v>402835.1</v>
      </c>
      <c r="H21" s="27">
        <f>RA!J25</f>
        <v>10.284461136672901</v>
      </c>
      <c r="I21" s="20">
        <f>VLOOKUP(B21,RMS!B:D,3,FALSE)</f>
        <v>449013.73935967003</v>
      </c>
      <c r="J21" s="21">
        <f>VLOOKUP(B21,RMS!B:E,4,FALSE)</f>
        <v>402835.10466719302</v>
      </c>
      <c r="K21" s="22">
        <f t="shared" si="1"/>
        <v>4.640329978428781E-3</v>
      </c>
      <c r="L21" s="22">
        <f t="shared" si="2"/>
        <v>-4.6671930467709899E-3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516021.60580000002</v>
      </c>
      <c r="F22" s="25">
        <f>VLOOKUP(C22,RA!B26:I57,8,0)</f>
        <v>112072.429</v>
      </c>
      <c r="G22" s="16">
        <f t="shared" si="0"/>
        <v>403949.17680000002</v>
      </c>
      <c r="H22" s="27">
        <f>RA!J26</f>
        <v>21.718553591617798</v>
      </c>
      <c r="I22" s="20">
        <f>VLOOKUP(B22,RMS!B:D,3,FALSE)</f>
        <v>516021.54665134999</v>
      </c>
      <c r="J22" s="21">
        <f>VLOOKUP(B22,RMS!B:E,4,FALSE)</f>
        <v>403949.16800939501</v>
      </c>
      <c r="K22" s="22">
        <f t="shared" si="1"/>
        <v>5.9148650034330785E-2</v>
      </c>
      <c r="L22" s="22">
        <f t="shared" si="2"/>
        <v>8.7906050030142069E-3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231208.46090000001</v>
      </c>
      <c r="F23" s="25">
        <f>VLOOKUP(C23,RA!B27:I58,8,0)</f>
        <v>64892.726000000002</v>
      </c>
      <c r="G23" s="16">
        <f t="shared" si="0"/>
        <v>166315.73490000001</v>
      </c>
      <c r="H23" s="27">
        <f>RA!J27</f>
        <v>28.066760942657201</v>
      </c>
      <c r="I23" s="20">
        <f>VLOOKUP(B23,RMS!B:D,3,FALSE)</f>
        <v>231208.37949287501</v>
      </c>
      <c r="J23" s="21">
        <f>VLOOKUP(B23,RMS!B:E,4,FALSE)</f>
        <v>166315.74902644099</v>
      </c>
      <c r="K23" s="22">
        <f t="shared" si="1"/>
        <v>8.140712499152869E-2</v>
      </c>
      <c r="L23" s="22">
        <f t="shared" si="2"/>
        <v>-1.4126440975815058E-2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576385.04870000004</v>
      </c>
      <c r="F24" s="25">
        <f>VLOOKUP(C24,RA!B28:I59,8,0)</f>
        <v>58643.2984</v>
      </c>
      <c r="G24" s="16">
        <f t="shared" si="0"/>
        <v>517741.75030000007</v>
      </c>
      <c r="H24" s="27">
        <f>RA!J28</f>
        <v>10.1743267859335</v>
      </c>
      <c r="I24" s="20">
        <f>VLOOKUP(B24,RMS!B:D,3,FALSE)</f>
        <v>576385.04520000005</v>
      </c>
      <c r="J24" s="21">
        <f>VLOOKUP(B24,RMS!B:E,4,FALSE)</f>
        <v>517741.75212123903</v>
      </c>
      <c r="K24" s="22">
        <f t="shared" si="1"/>
        <v>3.4999999916180968E-3</v>
      </c>
      <c r="L24" s="22">
        <f t="shared" si="2"/>
        <v>-1.8212389550171793E-3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663220.35580000002</v>
      </c>
      <c r="F25" s="25">
        <f>VLOOKUP(C25,RA!B29:I60,8,0)</f>
        <v>147565.52600000001</v>
      </c>
      <c r="G25" s="16">
        <f t="shared" si="0"/>
        <v>515654.82980000001</v>
      </c>
      <c r="H25" s="27">
        <f>RA!J29</f>
        <v>22.249848743258401</v>
      </c>
      <c r="I25" s="20">
        <f>VLOOKUP(B25,RMS!B:D,3,FALSE)</f>
        <v>663220.35333982296</v>
      </c>
      <c r="J25" s="21">
        <f>VLOOKUP(B25,RMS!B:E,4,FALSE)</f>
        <v>515654.82473274798</v>
      </c>
      <c r="K25" s="22">
        <f t="shared" si="1"/>
        <v>2.460177056491375E-3</v>
      </c>
      <c r="L25" s="22">
        <f t="shared" si="2"/>
        <v>5.0672520301304758E-3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1124244.6311000001</v>
      </c>
      <c r="F26" s="25">
        <f>VLOOKUP(C26,RA!B30:I61,8,0)</f>
        <v>165900.52499999999</v>
      </c>
      <c r="G26" s="16">
        <f t="shared" si="0"/>
        <v>958344.10610000009</v>
      </c>
      <c r="H26" s="27">
        <f>RA!J30</f>
        <v>14.756621504847899</v>
      </c>
      <c r="I26" s="20">
        <f>VLOOKUP(B26,RMS!B:D,3,FALSE)</f>
        <v>1124244.66460995</v>
      </c>
      <c r="J26" s="21">
        <f>VLOOKUP(B26,RMS!B:E,4,FALSE)</f>
        <v>958344.09901637305</v>
      </c>
      <c r="K26" s="22">
        <f t="shared" si="1"/>
        <v>-3.3509949920699E-2</v>
      </c>
      <c r="L26" s="22">
        <f t="shared" si="2"/>
        <v>7.0836270460858941E-3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235347.5515</v>
      </c>
      <c r="F27" s="25">
        <f>VLOOKUP(C27,RA!B31:I62,8,0)</f>
        <v>20678.595799999999</v>
      </c>
      <c r="G27" s="16">
        <f t="shared" si="0"/>
        <v>214668.95569999999</v>
      </c>
      <c r="H27" s="27">
        <f>RA!J31</f>
        <v>8.7864078755881998</v>
      </c>
      <c r="I27" s="20">
        <f>VLOOKUP(B27,RMS!B:D,3,FALSE)</f>
        <v>235347.55421238899</v>
      </c>
      <c r="J27" s="21">
        <f>VLOOKUP(B27,RMS!B:E,4,FALSE)</f>
        <v>214668.94578053101</v>
      </c>
      <c r="K27" s="22">
        <f t="shared" si="1"/>
        <v>-2.71238898858428E-3</v>
      </c>
      <c r="L27" s="22">
        <f t="shared" si="2"/>
        <v>9.9194689828436822E-3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125539.4433</v>
      </c>
      <c r="F28" s="25">
        <f>VLOOKUP(C28,RA!B32:I63,8,0)</f>
        <v>31566.482899999999</v>
      </c>
      <c r="G28" s="16">
        <f t="shared" si="0"/>
        <v>93972.960399999996</v>
      </c>
      <c r="H28" s="27">
        <f>RA!J32</f>
        <v>25.1446733155937</v>
      </c>
      <c r="I28" s="20">
        <f>VLOOKUP(B28,RMS!B:D,3,FALSE)</f>
        <v>125539.37584247001</v>
      </c>
      <c r="J28" s="21">
        <f>VLOOKUP(B28,RMS!B:E,4,FALSE)</f>
        <v>93972.979153747903</v>
      </c>
      <c r="K28" s="22">
        <f t="shared" si="1"/>
        <v>6.7457529992680065E-2</v>
      </c>
      <c r="L28" s="22">
        <f t="shared" si="2"/>
        <v>-1.875374790688511E-2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224239.82430000001</v>
      </c>
      <c r="F30" s="25">
        <f>VLOOKUP(C30,RA!B34:I66,8,0)</f>
        <v>34671.5625</v>
      </c>
      <c r="G30" s="16">
        <f t="shared" si="0"/>
        <v>189568.26180000001</v>
      </c>
      <c r="H30" s="27" t="e">
        <f>RA!#REF!</f>
        <v>#REF!</v>
      </c>
      <c r="I30" s="20">
        <f>VLOOKUP(B30,RMS!B:D,3,FALSE)</f>
        <v>224239.8224</v>
      </c>
      <c r="J30" s="21">
        <f>VLOOKUP(B30,RMS!B:E,4,FALSE)</f>
        <v>189568.25320000001</v>
      </c>
      <c r="K30" s="22">
        <f t="shared" si="1"/>
        <v>1.9000000029336661E-3</v>
      </c>
      <c r="L30" s="22">
        <f t="shared" si="2"/>
        <v>8.6000000010244548E-3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15.461822006074399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279050.42800000001</v>
      </c>
      <c r="F34" s="25">
        <f>VLOOKUP(C34,RA!B8:I70,8,0)</f>
        <v>12375.0916</v>
      </c>
      <c r="G34" s="16">
        <f t="shared" si="0"/>
        <v>266675.33640000003</v>
      </c>
      <c r="H34" s="27">
        <f>RA!J36</f>
        <v>0</v>
      </c>
      <c r="I34" s="20">
        <f>VLOOKUP(B34,RMS!B:D,3,FALSE)</f>
        <v>279050.42735042702</v>
      </c>
      <c r="J34" s="21">
        <f>VLOOKUP(B34,RMS!B:E,4,FALSE)</f>
        <v>266675.33760683797</v>
      </c>
      <c r="K34" s="22">
        <f t="shared" si="1"/>
        <v>6.4957299036905169E-4</v>
      </c>
      <c r="L34" s="22">
        <f t="shared" si="2"/>
        <v>-1.2068379437550902E-3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420390.69439999998</v>
      </c>
      <c r="F35" s="25">
        <f>VLOOKUP(C35,RA!B8:I71,8,0)</f>
        <v>31185.553400000001</v>
      </c>
      <c r="G35" s="16">
        <f t="shared" si="0"/>
        <v>389205.141</v>
      </c>
      <c r="H35" s="27">
        <f>RA!J37</f>
        <v>0</v>
      </c>
      <c r="I35" s="20">
        <f>VLOOKUP(B35,RMS!B:D,3,FALSE)</f>
        <v>420390.68778461497</v>
      </c>
      <c r="J35" s="21">
        <f>VLOOKUP(B35,RMS!B:E,4,FALSE)</f>
        <v>389205.139648718</v>
      </c>
      <c r="K35" s="22">
        <f t="shared" si="1"/>
        <v>6.6153850057162344E-3</v>
      </c>
      <c r="L35" s="22">
        <f t="shared" si="2"/>
        <v>1.351282000541687E-3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4.4347151476148197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7.4182311396091603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16739.131000000001</v>
      </c>
      <c r="F38" s="25">
        <f>VLOOKUP(C38,RA!B8:I74,8,0)</f>
        <v>2792.5311000000002</v>
      </c>
      <c r="G38" s="16">
        <f t="shared" si="0"/>
        <v>13946.599900000001</v>
      </c>
      <c r="H38" s="27">
        <f>RA!J40</f>
        <v>0</v>
      </c>
      <c r="I38" s="20">
        <f>VLOOKUP(B38,RMS!B:D,3,FALSE)</f>
        <v>16739.130928069</v>
      </c>
      <c r="J38" s="21">
        <f>VLOOKUP(B38,RMS!B:E,4,FALSE)</f>
        <v>13946.6001815294</v>
      </c>
      <c r="K38" s="22">
        <f t="shared" si="1"/>
        <v>7.1931001002667472E-5</v>
      </c>
      <c r="L38" s="22">
        <f t="shared" si="2"/>
        <v>-2.815293992171064E-4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4.25" thickTop="1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6" t="s">
        <v>5</v>
      </c>
      <c r="B7" s="47"/>
      <c r="C7" s="48"/>
      <c r="D7" s="64">
        <v>25091404.4212</v>
      </c>
      <c r="E7" s="64">
        <v>29025571</v>
      </c>
      <c r="F7" s="65">
        <v>86.445859828907402</v>
      </c>
      <c r="G7" s="64">
        <v>16626333.4265</v>
      </c>
      <c r="H7" s="65">
        <v>50.913636684369003</v>
      </c>
      <c r="I7" s="64">
        <v>2947988.6989000002</v>
      </c>
      <c r="J7" s="65">
        <v>11.748998379736801</v>
      </c>
      <c r="K7" s="64">
        <v>1760063.0833999999</v>
      </c>
      <c r="L7" s="65">
        <v>10.5859965528823</v>
      </c>
      <c r="M7" s="65">
        <v>0.67493354454388399</v>
      </c>
      <c r="N7" s="64">
        <v>783719632.75820005</v>
      </c>
      <c r="O7" s="64">
        <v>1449729075.7732</v>
      </c>
      <c r="P7" s="64">
        <v>819787</v>
      </c>
      <c r="Q7" s="64">
        <v>602018</v>
      </c>
      <c r="R7" s="65">
        <v>36.173170901866698</v>
      </c>
      <c r="S7" s="64">
        <v>30.607224097479001</v>
      </c>
      <c r="T7" s="64">
        <v>29.9111740315074</v>
      </c>
      <c r="U7" s="66">
        <v>2.2741365363772701</v>
      </c>
      <c r="V7" s="54"/>
      <c r="W7" s="54"/>
    </row>
    <row r="8" spans="1:23" ht="13.5" thickBot="1" x14ac:dyDescent="0.25">
      <c r="A8" s="49">
        <v>42055</v>
      </c>
      <c r="B8" s="52" t="s">
        <v>6</v>
      </c>
      <c r="C8" s="53"/>
      <c r="D8" s="67">
        <v>748472.66170000006</v>
      </c>
      <c r="E8" s="67">
        <v>1024446</v>
      </c>
      <c r="F8" s="68">
        <v>73.061211786663193</v>
      </c>
      <c r="G8" s="67">
        <v>799086.23320000002</v>
      </c>
      <c r="H8" s="68">
        <v>-6.3339311074493496</v>
      </c>
      <c r="I8" s="67">
        <v>172648.86910000001</v>
      </c>
      <c r="J8" s="68">
        <v>23.066823671002801</v>
      </c>
      <c r="K8" s="67">
        <v>-38981.561600000001</v>
      </c>
      <c r="L8" s="68">
        <v>-4.8782671982591204</v>
      </c>
      <c r="M8" s="68">
        <v>-5.4289880141692404</v>
      </c>
      <c r="N8" s="67">
        <v>34196742.189300001</v>
      </c>
      <c r="O8" s="67">
        <v>61209997.838600002</v>
      </c>
      <c r="P8" s="67">
        <v>25840</v>
      </c>
      <c r="Q8" s="67">
        <v>18479</v>
      </c>
      <c r="R8" s="68">
        <v>39.834406623735099</v>
      </c>
      <c r="S8" s="67">
        <v>28.965660282507699</v>
      </c>
      <c r="T8" s="67">
        <v>27.690005676714101</v>
      </c>
      <c r="U8" s="69">
        <v>4.4040239143589996</v>
      </c>
      <c r="V8" s="54"/>
      <c r="W8" s="54"/>
    </row>
    <row r="9" spans="1:23" ht="12" customHeight="1" thickBot="1" x14ac:dyDescent="0.25">
      <c r="A9" s="50"/>
      <c r="B9" s="52" t="s">
        <v>7</v>
      </c>
      <c r="C9" s="53"/>
      <c r="D9" s="67">
        <v>146573.2555</v>
      </c>
      <c r="E9" s="67">
        <v>214213</v>
      </c>
      <c r="F9" s="68">
        <v>68.424071134805104</v>
      </c>
      <c r="G9" s="67">
        <v>118264.9134</v>
      </c>
      <c r="H9" s="68">
        <v>23.936382555200002</v>
      </c>
      <c r="I9" s="67">
        <v>34117.295899999997</v>
      </c>
      <c r="J9" s="68">
        <v>23.2766174044623</v>
      </c>
      <c r="K9" s="67">
        <v>29529.705999999998</v>
      </c>
      <c r="L9" s="68">
        <v>24.969118186493301</v>
      </c>
      <c r="M9" s="68">
        <v>0.155355082099361</v>
      </c>
      <c r="N9" s="67">
        <v>4190320.5833000001</v>
      </c>
      <c r="O9" s="67">
        <v>7801333.0247</v>
      </c>
      <c r="P9" s="67">
        <v>6957</v>
      </c>
      <c r="Q9" s="67">
        <v>5834</v>
      </c>
      <c r="R9" s="68">
        <v>19.249228659581799</v>
      </c>
      <c r="S9" s="67">
        <v>21.068457021704798</v>
      </c>
      <c r="T9" s="67">
        <v>20.370863267055199</v>
      </c>
      <c r="U9" s="69">
        <v>3.3110813664755101</v>
      </c>
      <c r="V9" s="54"/>
      <c r="W9" s="54"/>
    </row>
    <row r="10" spans="1:23" ht="13.5" thickBot="1" x14ac:dyDescent="0.25">
      <c r="A10" s="50"/>
      <c r="B10" s="52" t="s">
        <v>8</v>
      </c>
      <c r="C10" s="53"/>
      <c r="D10" s="67">
        <v>461721.69689999998</v>
      </c>
      <c r="E10" s="67">
        <v>524521</v>
      </c>
      <c r="F10" s="68">
        <v>88.027304321466701</v>
      </c>
      <c r="G10" s="67">
        <v>157657.47</v>
      </c>
      <c r="H10" s="68">
        <v>192.86382491105601</v>
      </c>
      <c r="I10" s="67">
        <v>72872.947199999995</v>
      </c>
      <c r="J10" s="68">
        <v>15.7828726025372</v>
      </c>
      <c r="K10" s="67">
        <v>26388.028300000002</v>
      </c>
      <c r="L10" s="68">
        <v>16.737569301346799</v>
      </c>
      <c r="M10" s="68">
        <v>1.76159121748403</v>
      </c>
      <c r="N10" s="67">
        <v>9213255.1655999999</v>
      </c>
      <c r="O10" s="67">
        <v>14591829.4737</v>
      </c>
      <c r="P10" s="67">
        <v>88991</v>
      </c>
      <c r="Q10" s="67">
        <v>67924</v>
      </c>
      <c r="R10" s="68">
        <v>31.0155467875861</v>
      </c>
      <c r="S10" s="67">
        <v>5.1884089053949296</v>
      </c>
      <c r="T10" s="67">
        <v>5.7129978284553298</v>
      </c>
      <c r="U10" s="69">
        <v>-10.1107860352898</v>
      </c>
      <c r="V10" s="54"/>
      <c r="W10" s="54"/>
    </row>
    <row r="11" spans="1:23" ht="13.5" thickBot="1" x14ac:dyDescent="0.25">
      <c r="A11" s="50"/>
      <c r="B11" s="52" t="s">
        <v>9</v>
      </c>
      <c r="C11" s="53"/>
      <c r="D11" s="67">
        <v>68578.796300000002</v>
      </c>
      <c r="E11" s="67">
        <v>130448</v>
      </c>
      <c r="F11" s="68">
        <v>52.571749892677502</v>
      </c>
      <c r="G11" s="67">
        <v>123397.3058</v>
      </c>
      <c r="H11" s="68">
        <v>-44.424397392313203</v>
      </c>
      <c r="I11" s="67">
        <v>15836.209500000001</v>
      </c>
      <c r="J11" s="68">
        <v>23.091991044468099</v>
      </c>
      <c r="K11" s="67">
        <v>17792.9817</v>
      </c>
      <c r="L11" s="68">
        <v>14.419262709705</v>
      </c>
      <c r="M11" s="68">
        <v>-0.109974383888677</v>
      </c>
      <c r="N11" s="67">
        <v>2281065.8051999998</v>
      </c>
      <c r="O11" s="67">
        <v>4666952.9744999995</v>
      </c>
      <c r="P11" s="67">
        <v>3243</v>
      </c>
      <c r="Q11" s="67">
        <v>2496</v>
      </c>
      <c r="R11" s="68">
        <v>29.927884615384599</v>
      </c>
      <c r="S11" s="67">
        <v>21.146714862781401</v>
      </c>
      <c r="T11" s="67">
        <v>19.024158293269199</v>
      </c>
      <c r="U11" s="69">
        <v>10.037287509124599</v>
      </c>
      <c r="V11" s="54"/>
      <c r="W11" s="54"/>
    </row>
    <row r="12" spans="1:23" ht="13.5" thickBot="1" x14ac:dyDescent="0.25">
      <c r="A12" s="50"/>
      <c r="B12" s="52" t="s">
        <v>10</v>
      </c>
      <c r="C12" s="53"/>
      <c r="D12" s="67">
        <v>80319.213799999998</v>
      </c>
      <c r="E12" s="67">
        <v>124131</v>
      </c>
      <c r="F12" s="68">
        <v>64.705201601533901</v>
      </c>
      <c r="G12" s="67">
        <v>265407.17469999997</v>
      </c>
      <c r="H12" s="68">
        <v>-69.737361512254594</v>
      </c>
      <c r="I12" s="67">
        <v>10456.592500000001</v>
      </c>
      <c r="J12" s="68">
        <v>13.018793393617599</v>
      </c>
      <c r="K12" s="67">
        <v>20177.984</v>
      </c>
      <c r="L12" s="68">
        <v>7.6026520469192098</v>
      </c>
      <c r="M12" s="68">
        <v>-0.481782099738011</v>
      </c>
      <c r="N12" s="67">
        <v>7456907.0398000004</v>
      </c>
      <c r="O12" s="67">
        <v>18900677.479499999</v>
      </c>
      <c r="P12" s="67">
        <v>840</v>
      </c>
      <c r="Q12" s="67">
        <v>522</v>
      </c>
      <c r="R12" s="68">
        <v>60.919540229885101</v>
      </c>
      <c r="S12" s="67">
        <v>95.618111666666707</v>
      </c>
      <c r="T12" s="67">
        <v>84.455468582375502</v>
      </c>
      <c r="U12" s="69">
        <v>11.6741931938639</v>
      </c>
      <c r="V12" s="54"/>
      <c r="W12" s="54"/>
    </row>
    <row r="13" spans="1:23" ht="13.5" thickBot="1" x14ac:dyDescent="0.25">
      <c r="A13" s="50"/>
      <c r="B13" s="52" t="s">
        <v>11</v>
      </c>
      <c r="C13" s="53"/>
      <c r="D13" s="67">
        <v>324153.47899999999</v>
      </c>
      <c r="E13" s="67">
        <v>388018</v>
      </c>
      <c r="F13" s="68">
        <v>83.5408354767047</v>
      </c>
      <c r="G13" s="67">
        <v>413148.51779999997</v>
      </c>
      <c r="H13" s="68">
        <v>-21.540689356431699</v>
      </c>
      <c r="I13" s="67">
        <v>52186.256600000001</v>
      </c>
      <c r="J13" s="68">
        <v>16.0992430995936</v>
      </c>
      <c r="K13" s="67">
        <v>69076.818299999999</v>
      </c>
      <c r="L13" s="68">
        <v>16.719609371426898</v>
      </c>
      <c r="M13" s="68">
        <v>-0.24451852467559301</v>
      </c>
      <c r="N13" s="67">
        <v>10924166.5735</v>
      </c>
      <c r="O13" s="67">
        <v>22719156.965399999</v>
      </c>
      <c r="P13" s="67">
        <v>10336</v>
      </c>
      <c r="Q13" s="67">
        <v>7441</v>
      </c>
      <c r="R13" s="68">
        <v>38.906061013304701</v>
      </c>
      <c r="S13" s="67">
        <v>31.3615982004644</v>
      </c>
      <c r="T13" s="67">
        <v>30.113788738072799</v>
      </c>
      <c r="U13" s="69">
        <v>3.9787814843348199</v>
      </c>
      <c r="V13" s="54"/>
      <c r="W13" s="54"/>
    </row>
    <row r="14" spans="1:23" ht="13.5" thickBot="1" x14ac:dyDescent="0.25">
      <c r="A14" s="50"/>
      <c r="B14" s="52" t="s">
        <v>12</v>
      </c>
      <c r="C14" s="53"/>
      <c r="D14" s="67">
        <v>164449.21969999999</v>
      </c>
      <c r="E14" s="67">
        <v>122389</v>
      </c>
      <c r="F14" s="68">
        <v>134.366013040388</v>
      </c>
      <c r="G14" s="67">
        <v>165582.19779999999</v>
      </c>
      <c r="H14" s="68">
        <v>-0.68423907585070098</v>
      </c>
      <c r="I14" s="67">
        <v>29024.847099999999</v>
      </c>
      <c r="J14" s="68">
        <v>17.6497323325396</v>
      </c>
      <c r="K14" s="67">
        <v>11126.2989</v>
      </c>
      <c r="L14" s="68">
        <v>6.7195018835533302</v>
      </c>
      <c r="M14" s="68">
        <v>1.6086704447603899</v>
      </c>
      <c r="N14" s="67">
        <v>6899458.9775999999</v>
      </c>
      <c r="O14" s="67">
        <v>13458627.998400001</v>
      </c>
      <c r="P14" s="67">
        <v>2546</v>
      </c>
      <c r="Q14" s="67">
        <v>2482</v>
      </c>
      <c r="R14" s="68">
        <v>2.5785656728444901</v>
      </c>
      <c r="S14" s="67">
        <v>64.591209622937896</v>
      </c>
      <c r="T14" s="67">
        <v>54.698650644641397</v>
      </c>
      <c r="U14" s="69">
        <v>15.315642849926499</v>
      </c>
      <c r="V14" s="54"/>
      <c r="W14" s="54"/>
    </row>
    <row r="15" spans="1:23" ht="13.5" thickBot="1" x14ac:dyDescent="0.25">
      <c r="A15" s="50"/>
      <c r="B15" s="52" t="s">
        <v>13</v>
      </c>
      <c r="C15" s="53"/>
      <c r="D15" s="67">
        <v>108396.1583</v>
      </c>
      <c r="E15" s="67">
        <v>86542</v>
      </c>
      <c r="F15" s="68">
        <v>125.252661482286</v>
      </c>
      <c r="G15" s="67">
        <v>129535.5189</v>
      </c>
      <c r="H15" s="68">
        <v>-16.3193545519506</v>
      </c>
      <c r="I15" s="67">
        <v>4375.4324999999999</v>
      </c>
      <c r="J15" s="68">
        <v>4.0365198994326299</v>
      </c>
      <c r="K15" s="67">
        <v>362.7149</v>
      </c>
      <c r="L15" s="68">
        <v>0.28001192497635502</v>
      </c>
      <c r="M15" s="68">
        <v>11.063007337167599</v>
      </c>
      <c r="N15" s="67">
        <v>4914722.6720000003</v>
      </c>
      <c r="O15" s="67">
        <v>10174248.2026</v>
      </c>
      <c r="P15" s="67">
        <v>3861</v>
      </c>
      <c r="Q15" s="67">
        <v>2717</v>
      </c>
      <c r="R15" s="68">
        <v>42.105263157894697</v>
      </c>
      <c r="S15" s="67">
        <v>28.0746330743331</v>
      </c>
      <c r="T15" s="67">
        <v>29.8792608759661</v>
      </c>
      <c r="U15" s="69">
        <v>-6.4279657613154297</v>
      </c>
      <c r="V15" s="54"/>
      <c r="W15" s="54"/>
    </row>
    <row r="16" spans="1:23" ht="13.5" thickBot="1" x14ac:dyDescent="0.25">
      <c r="A16" s="50"/>
      <c r="B16" s="52" t="s">
        <v>14</v>
      </c>
      <c r="C16" s="53"/>
      <c r="D16" s="67">
        <v>2591034.7415</v>
      </c>
      <c r="E16" s="67">
        <v>2855063</v>
      </c>
      <c r="F16" s="68">
        <v>90.752279074051998</v>
      </c>
      <c r="G16" s="67">
        <v>650834.07720000006</v>
      </c>
      <c r="H16" s="68">
        <v>298.10987658284199</v>
      </c>
      <c r="I16" s="67">
        <v>72067.0913</v>
      </c>
      <c r="J16" s="68">
        <v>2.78140196832247</v>
      </c>
      <c r="K16" s="67">
        <v>27661.419399999999</v>
      </c>
      <c r="L16" s="68">
        <v>4.2501492114555797</v>
      </c>
      <c r="M16" s="68">
        <v>1.60532875258021</v>
      </c>
      <c r="N16" s="67">
        <v>45530401.368000001</v>
      </c>
      <c r="O16" s="67">
        <v>71711036.105100006</v>
      </c>
      <c r="P16" s="67">
        <v>75919</v>
      </c>
      <c r="Q16" s="67">
        <v>57467</v>
      </c>
      <c r="R16" s="68">
        <v>32.1088624775958</v>
      </c>
      <c r="S16" s="67">
        <v>34.128936649587096</v>
      </c>
      <c r="T16" s="67">
        <v>32.8190159274018</v>
      </c>
      <c r="U16" s="69">
        <v>3.8381527547565599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3885777.3991</v>
      </c>
      <c r="E17" s="67">
        <v>4544988</v>
      </c>
      <c r="F17" s="68">
        <v>85.495878077125795</v>
      </c>
      <c r="G17" s="67">
        <v>560187.97409999999</v>
      </c>
      <c r="H17" s="68">
        <v>593.65598312654004</v>
      </c>
      <c r="I17" s="67">
        <v>401287.0613</v>
      </c>
      <c r="J17" s="68">
        <v>10.327072811554901</v>
      </c>
      <c r="K17" s="67">
        <v>30756.9928</v>
      </c>
      <c r="L17" s="68">
        <v>5.4904771651719697</v>
      </c>
      <c r="M17" s="68">
        <v>12.0470187351996</v>
      </c>
      <c r="N17" s="67">
        <v>68099576.9551</v>
      </c>
      <c r="O17" s="67">
        <v>95904299.527799994</v>
      </c>
      <c r="P17" s="67">
        <v>30402</v>
      </c>
      <c r="Q17" s="67">
        <v>22194</v>
      </c>
      <c r="R17" s="68">
        <v>36.982968369829699</v>
      </c>
      <c r="S17" s="67">
        <v>127.81321620617101</v>
      </c>
      <c r="T17" s="67">
        <v>115.967178931243</v>
      </c>
      <c r="U17" s="69">
        <v>9.2682412872074096</v>
      </c>
    </row>
    <row r="18" spans="1:21" ht="12" thickBot="1" x14ac:dyDescent="0.2">
      <c r="A18" s="50"/>
      <c r="B18" s="52" t="s">
        <v>16</v>
      </c>
      <c r="C18" s="53"/>
      <c r="D18" s="67">
        <v>3635291.0822999999</v>
      </c>
      <c r="E18" s="67">
        <v>4279491</v>
      </c>
      <c r="F18" s="68">
        <v>84.946809849582607</v>
      </c>
      <c r="G18" s="67">
        <v>1737387.2667</v>
      </c>
      <c r="H18" s="68">
        <v>109.238961973336</v>
      </c>
      <c r="I18" s="67">
        <v>406828.02350000001</v>
      </c>
      <c r="J18" s="68">
        <v>11.191071479277699</v>
      </c>
      <c r="K18" s="67">
        <v>264028.73259999999</v>
      </c>
      <c r="L18" s="68">
        <v>15.196884290599</v>
      </c>
      <c r="M18" s="68">
        <v>0.54084754145428204</v>
      </c>
      <c r="N18" s="67">
        <v>148207213.62850001</v>
      </c>
      <c r="O18" s="67">
        <v>222088595.3475</v>
      </c>
      <c r="P18" s="67">
        <v>95149</v>
      </c>
      <c r="Q18" s="67">
        <v>76533</v>
      </c>
      <c r="R18" s="68">
        <v>24.324147753256799</v>
      </c>
      <c r="S18" s="67">
        <v>38.206298356262302</v>
      </c>
      <c r="T18" s="67">
        <v>37.723517562358701</v>
      </c>
      <c r="U18" s="69">
        <v>1.2636157248257101</v>
      </c>
    </row>
    <row r="19" spans="1:21" ht="12" thickBot="1" x14ac:dyDescent="0.2">
      <c r="A19" s="50"/>
      <c r="B19" s="52" t="s">
        <v>17</v>
      </c>
      <c r="C19" s="53"/>
      <c r="D19" s="67">
        <v>2101600.9575</v>
      </c>
      <c r="E19" s="67">
        <v>2419638</v>
      </c>
      <c r="F19" s="68">
        <v>86.856007282907598</v>
      </c>
      <c r="G19" s="67">
        <v>727505.17960000003</v>
      </c>
      <c r="H19" s="68">
        <v>188.877799970512</v>
      </c>
      <c r="I19" s="67">
        <v>186656.70019999999</v>
      </c>
      <c r="J19" s="68">
        <v>8.8816432793236402</v>
      </c>
      <c r="K19" s="67">
        <v>82673.660900000003</v>
      </c>
      <c r="L19" s="68">
        <v>11.363996191127599</v>
      </c>
      <c r="M19" s="68">
        <v>1.2577529308370099</v>
      </c>
      <c r="N19" s="67">
        <v>28643952.5099</v>
      </c>
      <c r="O19" s="67">
        <v>53380741.858900003</v>
      </c>
      <c r="P19" s="67">
        <v>25012</v>
      </c>
      <c r="Q19" s="67">
        <v>18060</v>
      </c>
      <c r="R19" s="68">
        <v>38.493909191583597</v>
      </c>
      <c r="S19" s="67">
        <v>84.023706920678094</v>
      </c>
      <c r="T19" s="67">
        <v>79.258732153931405</v>
      </c>
      <c r="U19" s="69">
        <v>5.6709885119030403</v>
      </c>
    </row>
    <row r="20" spans="1:21" ht="12" thickBot="1" x14ac:dyDescent="0.2">
      <c r="A20" s="50"/>
      <c r="B20" s="52" t="s">
        <v>18</v>
      </c>
      <c r="C20" s="53"/>
      <c r="D20" s="67">
        <v>1275181.1077000001</v>
      </c>
      <c r="E20" s="67">
        <v>1749730</v>
      </c>
      <c r="F20" s="68">
        <v>72.878736016413995</v>
      </c>
      <c r="G20" s="67">
        <v>857811.35230000003</v>
      </c>
      <c r="H20" s="68">
        <v>48.655191410201198</v>
      </c>
      <c r="I20" s="67">
        <v>95585.362899999993</v>
      </c>
      <c r="J20" s="68">
        <v>7.4958264612627499</v>
      </c>
      <c r="K20" s="67">
        <v>62677.314100000003</v>
      </c>
      <c r="L20" s="68">
        <v>7.3066547711156904</v>
      </c>
      <c r="M20" s="68">
        <v>0.52503923106047701</v>
      </c>
      <c r="N20" s="67">
        <v>44062413.475000001</v>
      </c>
      <c r="O20" s="67">
        <v>87295365.431700006</v>
      </c>
      <c r="P20" s="67">
        <v>35210</v>
      </c>
      <c r="Q20" s="67">
        <v>25154</v>
      </c>
      <c r="R20" s="68">
        <v>39.977737139222398</v>
      </c>
      <c r="S20" s="67">
        <v>36.216447250781002</v>
      </c>
      <c r="T20" s="67">
        <v>38.3503137592431</v>
      </c>
      <c r="U20" s="69">
        <v>-5.89198187686954</v>
      </c>
    </row>
    <row r="21" spans="1:21" ht="12" thickBot="1" x14ac:dyDescent="0.2">
      <c r="A21" s="50"/>
      <c r="B21" s="52" t="s">
        <v>19</v>
      </c>
      <c r="C21" s="53"/>
      <c r="D21" s="67">
        <v>1096439.7560000001</v>
      </c>
      <c r="E21" s="67">
        <v>1207811</v>
      </c>
      <c r="F21" s="68">
        <v>90.779083482432299</v>
      </c>
      <c r="G21" s="67">
        <v>395968.49810000003</v>
      </c>
      <c r="H21" s="68">
        <v>176.90075378751499</v>
      </c>
      <c r="I21" s="67">
        <v>157704.68840000001</v>
      </c>
      <c r="J21" s="68">
        <v>14.383342772550799</v>
      </c>
      <c r="K21" s="67">
        <v>56739.2143</v>
      </c>
      <c r="L21" s="68">
        <v>14.3292243126045</v>
      </c>
      <c r="M21" s="68">
        <v>1.7794654957003899</v>
      </c>
      <c r="N21" s="67">
        <v>19415763.971299998</v>
      </c>
      <c r="O21" s="67">
        <v>32953159.461599998</v>
      </c>
      <c r="P21" s="67">
        <v>30588</v>
      </c>
      <c r="Q21" s="67">
        <v>21518</v>
      </c>
      <c r="R21" s="68">
        <v>42.150757505344401</v>
      </c>
      <c r="S21" s="67">
        <v>35.845421603243103</v>
      </c>
      <c r="T21" s="67">
        <v>37.357492773491998</v>
      </c>
      <c r="U21" s="69">
        <v>-4.21831046370521</v>
      </c>
    </row>
    <row r="22" spans="1:21" ht="12" thickBot="1" x14ac:dyDescent="0.2">
      <c r="A22" s="50"/>
      <c r="B22" s="52" t="s">
        <v>20</v>
      </c>
      <c r="C22" s="53"/>
      <c r="D22" s="67">
        <v>1734276.47</v>
      </c>
      <c r="E22" s="67">
        <v>1966748</v>
      </c>
      <c r="F22" s="68">
        <v>88.179902559961903</v>
      </c>
      <c r="G22" s="67">
        <v>1069054.4807</v>
      </c>
      <c r="H22" s="68">
        <v>62.225265532250802</v>
      </c>
      <c r="I22" s="67">
        <v>236685.8909</v>
      </c>
      <c r="J22" s="68">
        <v>13.6475293872839</v>
      </c>
      <c r="K22" s="67">
        <v>150034.6348</v>
      </c>
      <c r="L22" s="68">
        <v>14.0343301027801</v>
      </c>
      <c r="M22" s="68">
        <v>0.57754168706118003</v>
      </c>
      <c r="N22" s="67">
        <v>46517598.475100003</v>
      </c>
      <c r="O22" s="67">
        <v>84223168.176899999</v>
      </c>
      <c r="P22" s="67">
        <v>71512</v>
      </c>
      <c r="Q22" s="67">
        <v>54520</v>
      </c>
      <c r="R22" s="68">
        <v>31.166544387380799</v>
      </c>
      <c r="S22" s="67">
        <v>24.251544775702001</v>
      </c>
      <c r="T22" s="67">
        <v>22.7249661683786</v>
      </c>
      <c r="U22" s="69">
        <v>6.2947685248195402</v>
      </c>
    </row>
    <row r="23" spans="1:21" ht="12" thickBot="1" x14ac:dyDescent="0.2">
      <c r="A23" s="50"/>
      <c r="B23" s="52" t="s">
        <v>21</v>
      </c>
      <c r="C23" s="53"/>
      <c r="D23" s="67">
        <v>1357444.4380999999</v>
      </c>
      <c r="E23" s="67">
        <v>1804801</v>
      </c>
      <c r="F23" s="68">
        <v>75.212970188957101</v>
      </c>
      <c r="G23" s="67">
        <v>3040397.3955999999</v>
      </c>
      <c r="H23" s="68">
        <v>-55.353058778945602</v>
      </c>
      <c r="I23" s="67">
        <v>180845.32930000001</v>
      </c>
      <c r="J23" s="68">
        <v>13.322484826939</v>
      </c>
      <c r="K23" s="67">
        <v>246274.3505</v>
      </c>
      <c r="L23" s="68">
        <v>8.1000710912462708</v>
      </c>
      <c r="M23" s="68">
        <v>-0.26567533755408301</v>
      </c>
      <c r="N23" s="67">
        <v>77164788.576700002</v>
      </c>
      <c r="O23" s="67">
        <v>170778547.05329999</v>
      </c>
      <c r="P23" s="67">
        <v>48861</v>
      </c>
      <c r="Q23" s="67">
        <v>35461</v>
      </c>
      <c r="R23" s="68">
        <v>37.787992442401503</v>
      </c>
      <c r="S23" s="67">
        <v>27.781757190806601</v>
      </c>
      <c r="T23" s="67">
        <v>27.094968201686399</v>
      </c>
      <c r="U23" s="69">
        <v>2.4720862125577998</v>
      </c>
    </row>
    <row r="24" spans="1:21" ht="12" thickBot="1" x14ac:dyDescent="0.2">
      <c r="A24" s="50"/>
      <c r="B24" s="52" t="s">
        <v>22</v>
      </c>
      <c r="C24" s="53"/>
      <c r="D24" s="67">
        <v>450293.06900000002</v>
      </c>
      <c r="E24" s="67">
        <v>537645</v>
      </c>
      <c r="F24" s="68">
        <v>83.752860902640194</v>
      </c>
      <c r="G24" s="67">
        <v>293423.27010000002</v>
      </c>
      <c r="H24" s="68">
        <v>53.461948960809401</v>
      </c>
      <c r="I24" s="67">
        <v>90287.134999999995</v>
      </c>
      <c r="J24" s="68">
        <v>20.050749437584599</v>
      </c>
      <c r="K24" s="67">
        <v>50701.1967</v>
      </c>
      <c r="L24" s="68">
        <v>17.279201026803602</v>
      </c>
      <c r="M24" s="68">
        <v>0.780769308744935</v>
      </c>
      <c r="N24" s="67">
        <v>12742014.7534</v>
      </c>
      <c r="O24" s="67">
        <v>22316112.005100001</v>
      </c>
      <c r="P24" s="67">
        <v>23687</v>
      </c>
      <c r="Q24" s="67">
        <v>16175</v>
      </c>
      <c r="R24" s="68">
        <v>46.442040185471399</v>
      </c>
      <c r="S24" s="67">
        <v>19.010135052982701</v>
      </c>
      <c r="T24" s="67">
        <v>18.321600704791301</v>
      </c>
      <c r="U24" s="69">
        <v>3.6219329650857701</v>
      </c>
    </row>
    <row r="25" spans="1:21" ht="12" thickBot="1" x14ac:dyDescent="0.2">
      <c r="A25" s="50"/>
      <c r="B25" s="52" t="s">
        <v>23</v>
      </c>
      <c r="C25" s="53"/>
      <c r="D25" s="67">
        <v>449013.74400000001</v>
      </c>
      <c r="E25" s="67">
        <v>478533</v>
      </c>
      <c r="F25" s="68">
        <v>93.831301916482303</v>
      </c>
      <c r="G25" s="67">
        <v>214981.08129999999</v>
      </c>
      <c r="H25" s="68">
        <v>108.861980451859</v>
      </c>
      <c r="I25" s="67">
        <v>46178.644</v>
      </c>
      <c r="J25" s="68">
        <v>10.284461136672901</v>
      </c>
      <c r="K25" s="67">
        <v>17023.075000000001</v>
      </c>
      <c r="L25" s="68">
        <v>7.9184060741813802</v>
      </c>
      <c r="M25" s="68">
        <v>1.7127087203692599</v>
      </c>
      <c r="N25" s="67">
        <v>14127230.5901</v>
      </c>
      <c r="O25" s="67">
        <v>29841041.0418</v>
      </c>
      <c r="P25" s="67">
        <v>18956</v>
      </c>
      <c r="Q25" s="67">
        <v>12283</v>
      </c>
      <c r="R25" s="68">
        <v>54.327118782056502</v>
      </c>
      <c r="S25" s="67">
        <v>23.687156784131702</v>
      </c>
      <c r="T25" s="67">
        <v>25.4322654074737</v>
      </c>
      <c r="U25" s="69">
        <v>-7.3673199331003696</v>
      </c>
    </row>
    <row r="26" spans="1:21" ht="12" thickBot="1" x14ac:dyDescent="0.2">
      <c r="A26" s="50"/>
      <c r="B26" s="52" t="s">
        <v>24</v>
      </c>
      <c r="C26" s="53"/>
      <c r="D26" s="67">
        <v>516021.60580000002</v>
      </c>
      <c r="E26" s="67">
        <v>474437</v>
      </c>
      <c r="F26" s="68">
        <v>108.765042734863</v>
      </c>
      <c r="G26" s="67">
        <v>487369.13079999998</v>
      </c>
      <c r="H26" s="68">
        <v>5.87900898708296</v>
      </c>
      <c r="I26" s="67">
        <v>112072.429</v>
      </c>
      <c r="J26" s="68">
        <v>21.718553591617798</v>
      </c>
      <c r="K26" s="67">
        <v>96397.1351</v>
      </c>
      <c r="L26" s="68">
        <v>19.779080989755599</v>
      </c>
      <c r="M26" s="68">
        <v>0.162611615830064</v>
      </c>
      <c r="N26" s="67">
        <v>31954336.988000002</v>
      </c>
      <c r="O26" s="67">
        <v>54624283.427699998</v>
      </c>
      <c r="P26" s="67">
        <v>30469</v>
      </c>
      <c r="Q26" s="67">
        <v>22301</v>
      </c>
      <c r="R26" s="68">
        <v>36.626160261871703</v>
      </c>
      <c r="S26" s="67">
        <v>16.935954767140402</v>
      </c>
      <c r="T26" s="67">
        <v>16.649697439576698</v>
      </c>
      <c r="U26" s="69">
        <v>1.69023436528704</v>
      </c>
    </row>
    <row r="27" spans="1:21" ht="12" thickBot="1" x14ac:dyDescent="0.2">
      <c r="A27" s="50"/>
      <c r="B27" s="52" t="s">
        <v>25</v>
      </c>
      <c r="C27" s="53"/>
      <c r="D27" s="67">
        <v>231208.46090000001</v>
      </c>
      <c r="E27" s="67">
        <v>260882</v>
      </c>
      <c r="F27" s="68">
        <v>88.625685520656802</v>
      </c>
      <c r="G27" s="67">
        <v>265368.12190000003</v>
      </c>
      <c r="H27" s="68">
        <v>-12.872556340008501</v>
      </c>
      <c r="I27" s="67">
        <v>64892.726000000002</v>
      </c>
      <c r="J27" s="68">
        <v>28.066760942657201</v>
      </c>
      <c r="K27" s="67">
        <v>75603.323000000004</v>
      </c>
      <c r="L27" s="68">
        <v>28.489979300712701</v>
      </c>
      <c r="M27" s="68">
        <v>-0.141668336456587</v>
      </c>
      <c r="N27" s="67">
        <v>8161642.0192</v>
      </c>
      <c r="O27" s="67">
        <v>17211970.479899999</v>
      </c>
      <c r="P27" s="67">
        <v>22290</v>
      </c>
      <c r="Q27" s="67">
        <v>16609</v>
      </c>
      <c r="R27" s="68">
        <v>34.204347040761</v>
      </c>
      <c r="S27" s="67">
        <v>10.3727438716913</v>
      </c>
      <c r="T27" s="67">
        <v>10.1273569931965</v>
      </c>
      <c r="U27" s="69">
        <v>2.3656891708719101</v>
      </c>
    </row>
    <row r="28" spans="1:21" ht="12" thickBot="1" x14ac:dyDescent="0.2">
      <c r="A28" s="50"/>
      <c r="B28" s="52" t="s">
        <v>26</v>
      </c>
      <c r="C28" s="53"/>
      <c r="D28" s="67">
        <v>576385.04870000004</v>
      </c>
      <c r="E28" s="67">
        <v>560684</v>
      </c>
      <c r="F28" s="68">
        <v>102.80033828324</v>
      </c>
      <c r="G28" s="67">
        <v>674417.64249999996</v>
      </c>
      <c r="H28" s="68">
        <v>-14.535888094001001</v>
      </c>
      <c r="I28" s="67">
        <v>58643.2984</v>
      </c>
      <c r="J28" s="68">
        <v>10.1743267859335</v>
      </c>
      <c r="K28" s="67">
        <v>70935.899999999994</v>
      </c>
      <c r="L28" s="68">
        <v>10.518096729653699</v>
      </c>
      <c r="M28" s="68">
        <v>-0.173291684464425</v>
      </c>
      <c r="N28" s="67">
        <v>26828505.4373</v>
      </c>
      <c r="O28" s="67">
        <v>69704865.032900006</v>
      </c>
      <c r="P28" s="67">
        <v>23805</v>
      </c>
      <c r="Q28" s="67">
        <v>14855</v>
      </c>
      <c r="R28" s="68">
        <v>60.249074385728697</v>
      </c>
      <c r="S28" s="67">
        <v>24.2127724721697</v>
      </c>
      <c r="T28" s="67">
        <v>23.618865755637799</v>
      </c>
      <c r="U28" s="69">
        <v>2.4528653924886901</v>
      </c>
    </row>
    <row r="29" spans="1:21" ht="12" thickBot="1" x14ac:dyDescent="0.2">
      <c r="A29" s="50"/>
      <c r="B29" s="52" t="s">
        <v>27</v>
      </c>
      <c r="C29" s="53"/>
      <c r="D29" s="67">
        <v>663220.35580000002</v>
      </c>
      <c r="E29" s="67">
        <v>782111</v>
      </c>
      <c r="F29" s="68">
        <v>84.798750535409894</v>
      </c>
      <c r="G29" s="67">
        <v>633684.64339999994</v>
      </c>
      <c r="H29" s="68">
        <v>4.6609481084357398</v>
      </c>
      <c r="I29" s="67">
        <v>147565.52600000001</v>
      </c>
      <c r="J29" s="68">
        <v>22.249848743258401</v>
      </c>
      <c r="K29" s="67">
        <v>117815.8039</v>
      </c>
      <c r="L29" s="68">
        <v>18.592182267170902</v>
      </c>
      <c r="M29" s="68">
        <v>0.25251045373548597</v>
      </c>
      <c r="N29" s="67">
        <v>17503638.3937</v>
      </c>
      <c r="O29" s="67">
        <v>39351720.214400001</v>
      </c>
      <c r="P29" s="67">
        <v>64589</v>
      </c>
      <c r="Q29" s="67">
        <v>43530</v>
      </c>
      <c r="R29" s="68">
        <v>48.378130025269897</v>
      </c>
      <c r="S29" s="67">
        <v>10.268317450339801</v>
      </c>
      <c r="T29" s="67">
        <v>10.535033351711499</v>
      </c>
      <c r="U29" s="69">
        <v>-2.5974645082948302</v>
      </c>
    </row>
    <row r="30" spans="1:21" ht="12" thickBot="1" x14ac:dyDescent="0.2">
      <c r="A30" s="50"/>
      <c r="B30" s="52" t="s">
        <v>28</v>
      </c>
      <c r="C30" s="53"/>
      <c r="D30" s="67">
        <v>1124244.6311000001</v>
      </c>
      <c r="E30" s="67">
        <v>1513879</v>
      </c>
      <c r="F30" s="68">
        <v>74.262515769093795</v>
      </c>
      <c r="G30" s="67">
        <v>858152.35930000001</v>
      </c>
      <c r="H30" s="68">
        <v>31.007579122319601</v>
      </c>
      <c r="I30" s="67">
        <v>165900.52499999999</v>
      </c>
      <c r="J30" s="68">
        <v>14.756621504847899</v>
      </c>
      <c r="K30" s="67">
        <v>129424.3452</v>
      </c>
      <c r="L30" s="68">
        <v>15.0817443776036</v>
      </c>
      <c r="M30" s="68">
        <v>0.281833991461446</v>
      </c>
      <c r="N30" s="67">
        <v>41017553.614600003</v>
      </c>
      <c r="O30" s="67">
        <v>72482743.268700004</v>
      </c>
      <c r="P30" s="67">
        <v>43056</v>
      </c>
      <c r="Q30" s="67">
        <v>33007</v>
      </c>
      <c r="R30" s="68">
        <v>30.445057109098101</v>
      </c>
      <c r="S30" s="67">
        <v>26.1112186710331</v>
      </c>
      <c r="T30" s="67">
        <v>26.970175544581501</v>
      </c>
      <c r="U30" s="69">
        <v>-3.2896085179711698</v>
      </c>
    </row>
    <row r="31" spans="1:21" ht="12" thickBot="1" x14ac:dyDescent="0.2">
      <c r="A31" s="50"/>
      <c r="B31" s="52" t="s">
        <v>29</v>
      </c>
      <c r="C31" s="53"/>
      <c r="D31" s="67">
        <v>235347.5515</v>
      </c>
      <c r="E31" s="67">
        <v>242642</v>
      </c>
      <c r="F31" s="68">
        <v>96.993740366465801</v>
      </c>
      <c r="G31" s="67">
        <v>855445.93039999995</v>
      </c>
      <c r="H31" s="68">
        <v>-72.488319467490697</v>
      </c>
      <c r="I31" s="67">
        <v>20678.595799999999</v>
      </c>
      <c r="J31" s="68">
        <v>8.7864078755881998</v>
      </c>
      <c r="K31" s="67">
        <v>36680.439200000001</v>
      </c>
      <c r="L31" s="68">
        <v>4.2878734817112898</v>
      </c>
      <c r="M31" s="68">
        <v>-0.43625004904521397</v>
      </c>
      <c r="N31" s="67">
        <v>31849571.245299999</v>
      </c>
      <c r="O31" s="67">
        <v>91366900.736599997</v>
      </c>
      <c r="P31" s="67">
        <v>9355</v>
      </c>
      <c r="Q31" s="67">
        <v>6244</v>
      </c>
      <c r="R31" s="68">
        <v>49.8238308776425</v>
      </c>
      <c r="S31" s="67">
        <v>25.1574079636558</v>
      </c>
      <c r="T31" s="67">
        <v>29.091646300448399</v>
      </c>
      <c r="U31" s="69">
        <v>-15.6384884423559</v>
      </c>
    </row>
    <row r="32" spans="1:21" ht="12" thickBot="1" x14ac:dyDescent="0.2">
      <c r="A32" s="50"/>
      <c r="B32" s="52" t="s">
        <v>30</v>
      </c>
      <c r="C32" s="53"/>
      <c r="D32" s="67">
        <v>125539.4433</v>
      </c>
      <c r="E32" s="67">
        <v>169028</v>
      </c>
      <c r="F32" s="68">
        <v>74.271388941477198</v>
      </c>
      <c r="G32" s="67">
        <v>153218.93049999999</v>
      </c>
      <c r="H32" s="68">
        <v>-18.065318110284</v>
      </c>
      <c r="I32" s="67">
        <v>31566.482899999999</v>
      </c>
      <c r="J32" s="68">
        <v>25.1446733155937</v>
      </c>
      <c r="K32" s="67">
        <v>41537.995600000002</v>
      </c>
      <c r="L32" s="68">
        <v>27.110224216060601</v>
      </c>
      <c r="M32" s="68">
        <v>-0.24005762810567599</v>
      </c>
      <c r="N32" s="67">
        <v>3530702.3771000002</v>
      </c>
      <c r="O32" s="67">
        <v>7480209.8964999998</v>
      </c>
      <c r="P32" s="67">
        <v>17123</v>
      </c>
      <c r="Q32" s="67">
        <v>11240</v>
      </c>
      <c r="R32" s="68">
        <v>52.339857651245602</v>
      </c>
      <c r="S32" s="67">
        <v>7.3316266600478901</v>
      </c>
      <c r="T32" s="67">
        <v>7.3795835943060499</v>
      </c>
      <c r="U32" s="69">
        <v>-0.65411042435496103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40.674199999999999</v>
      </c>
      <c r="H33" s="70"/>
      <c r="I33" s="70"/>
      <c r="J33" s="70"/>
      <c r="K33" s="67">
        <v>7.4888000000000003</v>
      </c>
      <c r="L33" s="68">
        <v>18.4116712805661</v>
      </c>
      <c r="M33" s="70"/>
      <c r="N33" s="67">
        <v>51.9114</v>
      </c>
      <c r="O33" s="67">
        <v>76.358000000000004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224239.82430000001</v>
      </c>
      <c r="E34" s="67">
        <v>184257</v>
      </c>
      <c r="F34" s="68">
        <v>121.699487292206</v>
      </c>
      <c r="G34" s="67">
        <v>92710.859500000006</v>
      </c>
      <c r="H34" s="68">
        <v>141.87007380726499</v>
      </c>
      <c r="I34" s="67">
        <v>34671.5625</v>
      </c>
      <c r="J34" s="68">
        <v>15.461822006074399</v>
      </c>
      <c r="K34" s="67">
        <v>9016.5953000000009</v>
      </c>
      <c r="L34" s="68">
        <v>9.7255007111653402</v>
      </c>
      <c r="M34" s="68">
        <v>2.8453053892748201</v>
      </c>
      <c r="N34" s="67">
        <v>8968703.5554000009</v>
      </c>
      <c r="O34" s="67">
        <v>17504425.087099999</v>
      </c>
      <c r="P34" s="67">
        <v>8566</v>
      </c>
      <c r="Q34" s="67">
        <v>5306</v>
      </c>
      <c r="R34" s="68">
        <v>61.439879381831901</v>
      </c>
      <c r="S34" s="67">
        <v>26.1778921667056</v>
      </c>
      <c r="T34" s="67">
        <v>25.6990070486242</v>
      </c>
      <c r="U34" s="69">
        <v>1.8293494183250301</v>
      </c>
    </row>
    <row r="35" spans="1:21" ht="12" thickBot="1" x14ac:dyDescent="0.2">
      <c r="A35" s="50"/>
      <c r="B35" s="52" t="s">
        <v>36</v>
      </c>
      <c r="C35" s="53"/>
      <c r="D35" s="70"/>
      <c r="E35" s="67">
        <v>19521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27271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279050.42800000001</v>
      </c>
      <c r="E38" s="67">
        <v>84596</v>
      </c>
      <c r="F38" s="68">
        <v>329.86243794032799</v>
      </c>
      <c r="G38" s="67">
        <v>290364.98149999999</v>
      </c>
      <c r="H38" s="68">
        <v>-3.8966659965502801</v>
      </c>
      <c r="I38" s="67">
        <v>12375.0916</v>
      </c>
      <c r="J38" s="68">
        <v>4.4347151476148197</v>
      </c>
      <c r="K38" s="67">
        <v>16081.6518</v>
      </c>
      <c r="L38" s="68">
        <v>5.5384267472350102</v>
      </c>
      <c r="M38" s="68">
        <v>-0.23048379893413701</v>
      </c>
      <c r="N38" s="67">
        <v>7657795.7503000004</v>
      </c>
      <c r="O38" s="67">
        <v>14930159.8683</v>
      </c>
      <c r="P38" s="67">
        <v>392</v>
      </c>
      <c r="Q38" s="67">
        <v>243</v>
      </c>
      <c r="R38" s="68">
        <v>61.316872427983498</v>
      </c>
      <c r="S38" s="67">
        <v>711.86333673469403</v>
      </c>
      <c r="T38" s="67">
        <v>519.56139547325097</v>
      </c>
      <c r="U38" s="69">
        <v>27.013884735731601</v>
      </c>
    </row>
    <row r="39" spans="1:21" ht="12" thickBot="1" x14ac:dyDescent="0.2">
      <c r="A39" s="50"/>
      <c r="B39" s="52" t="s">
        <v>34</v>
      </c>
      <c r="C39" s="53"/>
      <c r="D39" s="67">
        <v>420390.69439999998</v>
      </c>
      <c r="E39" s="67">
        <v>209142</v>
      </c>
      <c r="F39" s="68">
        <v>201.00730336326501</v>
      </c>
      <c r="G39" s="67">
        <v>581691.4608</v>
      </c>
      <c r="H39" s="68">
        <v>-27.729608782319598</v>
      </c>
      <c r="I39" s="67">
        <v>31185.553400000001</v>
      </c>
      <c r="J39" s="68">
        <v>7.4182311396091603</v>
      </c>
      <c r="K39" s="67">
        <v>40117.694000000003</v>
      </c>
      <c r="L39" s="68">
        <v>6.8967307762823502</v>
      </c>
      <c r="M39" s="68">
        <v>-0.22264840546418299</v>
      </c>
      <c r="N39" s="67">
        <v>20401146.990600001</v>
      </c>
      <c r="O39" s="67">
        <v>39210097.294299997</v>
      </c>
      <c r="P39" s="67">
        <v>2207</v>
      </c>
      <c r="Q39" s="67">
        <v>1402</v>
      </c>
      <c r="R39" s="68">
        <v>57.417974322396603</v>
      </c>
      <c r="S39" s="67">
        <v>190.48060462165799</v>
      </c>
      <c r="T39" s="67">
        <v>177.671647360913</v>
      </c>
      <c r="U39" s="69">
        <v>6.7245467254722104</v>
      </c>
    </row>
    <row r="40" spans="1:21" ht="12" thickBot="1" x14ac:dyDescent="0.2">
      <c r="A40" s="50"/>
      <c r="B40" s="52" t="s">
        <v>39</v>
      </c>
      <c r="C40" s="53"/>
      <c r="D40" s="70"/>
      <c r="E40" s="67">
        <v>10606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7292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16739.131000000001</v>
      </c>
      <c r="E42" s="72">
        <v>20067</v>
      </c>
      <c r="F42" s="73">
        <v>83.416210694174495</v>
      </c>
      <c r="G42" s="72">
        <v>14238.7844</v>
      </c>
      <c r="H42" s="73">
        <v>17.560112786032501</v>
      </c>
      <c r="I42" s="72">
        <v>2792.5311000000002</v>
      </c>
      <c r="J42" s="73">
        <v>16.682652761364999</v>
      </c>
      <c r="K42" s="72">
        <v>2401.1498999999999</v>
      </c>
      <c r="L42" s="73">
        <v>16.863447275738</v>
      </c>
      <c r="M42" s="73">
        <v>0.16299740386887199</v>
      </c>
      <c r="N42" s="72">
        <v>1258391.1658999999</v>
      </c>
      <c r="O42" s="72">
        <v>1846734.1417</v>
      </c>
      <c r="P42" s="72">
        <v>25</v>
      </c>
      <c r="Q42" s="72">
        <v>21</v>
      </c>
      <c r="R42" s="73">
        <v>19.047619047619001</v>
      </c>
      <c r="S42" s="72">
        <v>669.56524000000002</v>
      </c>
      <c r="T42" s="72">
        <v>4052.4076761904798</v>
      </c>
      <c r="U42" s="74">
        <v>-505.22969743627601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74988</v>
      </c>
      <c r="D2" s="32">
        <v>748473.71735128202</v>
      </c>
      <c r="E2" s="32">
        <v>575823.80747264996</v>
      </c>
      <c r="F2" s="32">
        <v>172649.909878632</v>
      </c>
      <c r="G2" s="32">
        <v>575823.80747264996</v>
      </c>
      <c r="H2" s="32">
        <v>0.230669301908971</v>
      </c>
    </row>
    <row r="3" spans="1:8" ht="14.25" x14ac:dyDescent="0.2">
      <c r="A3" s="32">
        <v>2</v>
      </c>
      <c r="B3" s="33">
        <v>13</v>
      </c>
      <c r="C3" s="32">
        <v>13874</v>
      </c>
      <c r="D3" s="32">
        <v>146573.28084679699</v>
      </c>
      <c r="E3" s="32">
        <v>112455.973112836</v>
      </c>
      <c r="F3" s="32">
        <v>34117.307733961097</v>
      </c>
      <c r="G3" s="32">
        <v>112455.973112836</v>
      </c>
      <c r="H3" s="32">
        <v>0.23276621453006599</v>
      </c>
    </row>
    <row r="4" spans="1:8" ht="14.25" x14ac:dyDescent="0.2">
      <c r="A4" s="32">
        <v>3</v>
      </c>
      <c r="B4" s="33">
        <v>14</v>
      </c>
      <c r="C4" s="32">
        <v>112881</v>
      </c>
      <c r="D4" s="32">
        <v>461722.90659487201</v>
      </c>
      <c r="E4" s="32">
        <v>388848.74941623898</v>
      </c>
      <c r="F4" s="32">
        <v>72874.157178632493</v>
      </c>
      <c r="G4" s="32">
        <v>388848.74941623898</v>
      </c>
      <c r="H4" s="32">
        <v>0.157830933093762</v>
      </c>
    </row>
    <row r="5" spans="1:8" ht="14.25" x14ac:dyDescent="0.2">
      <c r="A5" s="32">
        <v>4</v>
      </c>
      <c r="B5" s="33">
        <v>15</v>
      </c>
      <c r="C5" s="32">
        <v>4172</v>
      </c>
      <c r="D5" s="32">
        <v>68578.846393162399</v>
      </c>
      <c r="E5" s="32">
        <v>52742.586369230798</v>
      </c>
      <c r="F5" s="32">
        <v>15836.2600239316</v>
      </c>
      <c r="G5" s="32">
        <v>52742.586369230798</v>
      </c>
      <c r="H5" s="32">
        <v>0.23092047849773301</v>
      </c>
    </row>
    <row r="6" spans="1:8" ht="14.25" x14ac:dyDescent="0.2">
      <c r="A6" s="32">
        <v>5</v>
      </c>
      <c r="B6" s="33">
        <v>16</v>
      </c>
      <c r="C6" s="32">
        <v>1420</v>
      </c>
      <c r="D6" s="32">
        <v>80319.221118803398</v>
      </c>
      <c r="E6" s="32">
        <v>69862.621917948694</v>
      </c>
      <c r="F6" s="32">
        <v>10456.5992008547</v>
      </c>
      <c r="G6" s="32">
        <v>69862.621917948694</v>
      </c>
      <c r="H6" s="32">
        <v>0.130188005501048</v>
      </c>
    </row>
    <row r="7" spans="1:8" ht="14.25" x14ac:dyDescent="0.2">
      <c r="A7" s="32">
        <v>6</v>
      </c>
      <c r="B7" s="33">
        <v>17</v>
      </c>
      <c r="C7" s="32">
        <v>19934</v>
      </c>
      <c r="D7" s="32">
        <v>324153.714352137</v>
      </c>
      <c r="E7" s="32">
        <v>271967.22190256399</v>
      </c>
      <c r="F7" s="32">
        <v>52186.492449572601</v>
      </c>
      <c r="G7" s="32">
        <v>271967.22190256399</v>
      </c>
      <c r="H7" s="32">
        <v>0.16099304169281001</v>
      </c>
    </row>
    <row r="8" spans="1:8" ht="14.25" x14ac:dyDescent="0.2">
      <c r="A8" s="32">
        <v>7</v>
      </c>
      <c r="B8" s="33">
        <v>18</v>
      </c>
      <c r="C8" s="32">
        <v>68329</v>
      </c>
      <c r="D8" s="32">
        <v>164449.21574188001</v>
      </c>
      <c r="E8" s="32">
        <v>135424.37389401699</v>
      </c>
      <c r="F8" s="32">
        <v>29024.841847863201</v>
      </c>
      <c r="G8" s="32">
        <v>135424.37389401699</v>
      </c>
      <c r="H8" s="32">
        <v>0.176497295635758</v>
      </c>
    </row>
    <row r="9" spans="1:8" ht="14.25" x14ac:dyDescent="0.2">
      <c r="A9" s="32">
        <v>8</v>
      </c>
      <c r="B9" s="33">
        <v>19</v>
      </c>
      <c r="C9" s="32">
        <v>13262</v>
      </c>
      <c r="D9" s="32">
        <v>108396.212341026</v>
      </c>
      <c r="E9" s="32">
        <v>104020.72620256399</v>
      </c>
      <c r="F9" s="32">
        <v>4375.4861384615397</v>
      </c>
      <c r="G9" s="32">
        <v>104020.72620256399</v>
      </c>
      <c r="H9" s="32">
        <v>4.0365673707267603E-2</v>
      </c>
    </row>
    <row r="10" spans="1:8" ht="14.25" x14ac:dyDescent="0.2">
      <c r="A10" s="32">
        <v>9</v>
      </c>
      <c r="B10" s="33">
        <v>21</v>
      </c>
      <c r="C10" s="32">
        <v>425063</v>
      </c>
      <c r="D10" s="32">
        <v>2591034.3892863202</v>
      </c>
      <c r="E10" s="32">
        <v>2518967.6508846199</v>
      </c>
      <c r="F10" s="32">
        <v>72066.738401709401</v>
      </c>
      <c r="G10" s="32">
        <v>2518967.6508846199</v>
      </c>
      <c r="H10" s="35">
        <v>2.78138872643676E-2</v>
      </c>
    </row>
    <row r="11" spans="1:8" ht="14.25" x14ac:dyDescent="0.2">
      <c r="A11" s="32">
        <v>10</v>
      </c>
      <c r="B11" s="33">
        <v>22</v>
      </c>
      <c r="C11" s="32">
        <v>104701</v>
      </c>
      <c r="D11" s="32">
        <v>3885777.4765025601</v>
      </c>
      <c r="E11" s="32">
        <v>3484490.3377290601</v>
      </c>
      <c r="F11" s="32">
        <v>401287.138773504</v>
      </c>
      <c r="G11" s="32">
        <v>3484490.3377290601</v>
      </c>
      <c r="H11" s="32">
        <v>0.103270745996162</v>
      </c>
    </row>
    <row r="12" spans="1:8" ht="14.25" x14ac:dyDescent="0.2">
      <c r="A12" s="32">
        <v>11</v>
      </c>
      <c r="B12" s="33">
        <v>23</v>
      </c>
      <c r="C12" s="32">
        <v>264157.49400000001</v>
      </c>
      <c r="D12" s="32">
        <v>3635290.6865105699</v>
      </c>
      <c r="E12" s="32">
        <v>3228463.0404075701</v>
      </c>
      <c r="F12" s="32">
        <v>406827.64610299497</v>
      </c>
      <c r="G12" s="32">
        <v>3228463.0404075701</v>
      </c>
      <c r="H12" s="32">
        <v>0.11191062316215999</v>
      </c>
    </row>
    <row r="13" spans="1:8" ht="14.25" x14ac:dyDescent="0.2">
      <c r="A13" s="32">
        <v>12</v>
      </c>
      <c r="B13" s="33">
        <v>24</v>
      </c>
      <c r="C13" s="32">
        <v>52310.264000000003</v>
      </c>
      <c r="D13" s="32">
        <v>2101600.8686162401</v>
      </c>
      <c r="E13" s="32">
        <v>1914944.25572137</v>
      </c>
      <c r="F13" s="32">
        <v>186656.612894872</v>
      </c>
      <c r="G13" s="32">
        <v>1914944.25572137</v>
      </c>
      <c r="H13" s="32">
        <v>8.8816395007379506E-2</v>
      </c>
    </row>
    <row r="14" spans="1:8" ht="14.25" x14ac:dyDescent="0.2">
      <c r="A14" s="32">
        <v>13</v>
      </c>
      <c r="B14" s="33">
        <v>25</v>
      </c>
      <c r="C14" s="32">
        <v>68792</v>
      </c>
      <c r="D14" s="32">
        <v>1275181.1795999999</v>
      </c>
      <c r="E14" s="32">
        <v>1179595.7448</v>
      </c>
      <c r="F14" s="32">
        <v>95585.434800000003</v>
      </c>
      <c r="G14" s="32">
        <v>1179595.7448</v>
      </c>
      <c r="H14" s="32">
        <v>7.4958316770314407E-2</v>
      </c>
    </row>
    <row r="15" spans="1:8" ht="14.25" x14ac:dyDescent="0.2">
      <c r="A15" s="32">
        <v>14</v>
      </c>
      <c r="B15" s="33">
        <v>26</v>
      </c>
      <c r="C15" s="32">
        <v>67466</v>
      </c>
      <c r="D15" s="32">
        <v>1096439.3817753999</v>
      </c>
      <c r="E15" s="32">
        <v>938735.06688389694</v>
      </c>
      <c r="F15" s="32">
        <v>157704.31489149801</v>
      </c>
      <c r="G15" s="32">
        <v>938735.06688389694</v>
      </c>
      <c r="H15" s="32">
        <v>0.14383313616128801</v>
      </c>
    </row>
    <row r="16" spans="1:8" ht="14.25" x14ac:dyDescent="0.2">
      <c r="A16" s="32">
        <v>15</v>
      </c>
      <c r="B16" s="33">
        <v>27</v>
      </c>
      <c r="C16" s="32">
        <v>176524.75700000001</v>
      </c>
      <c r="D16" s="32">
        <v>1734277.7826</v>
      </c>
      <c r="E16" s="32">
        <v>1497590.5791</v>
      </c>
      <c r="F16" s="32">
        <v>236687.2035</v>
      </c>
      <c r="G16" s="32">
        <v>1497590.5791</v>
      </c>
      <c r="H16" s="32">
        <v>0.136475947437418</v>
      </c>
    </row>
    <row r="17" spans="1:8" ht="14.25" x14ac:dyDescent="0.2">
      <c r="A17" s="32">
        <v>16</v>
      </c>
      <c r="B17" s="33">
        <v>29</v>
      </c>
      <c r="C17" s="32">
        <v>102490</v>
      </c>
      <c r="D17" s="32">
        <v>1357445.2612093999</v>
      </c>
      <c r="E17" s="32">
        <v>1176599.1426709399</v>
      </c>
      <c r="F17" s="32">
        <v>180846.118538462</v>
      </c>
      <c r="G17" s="32">
        <v>1176599.1426709399</v>
      </c>
      <c r="H17" s="32">
        <v>0.13322534890087501</v>
      </c>
    </row>
    <row r="18" spans="1:8" ht="14.25" x14ac:dyDescent="0.2">
      <c r="A18" s="32">
        <v>17</v>
      </c>
      <c r="B18" s="33">
        <v>31</v>
      </c>
      <c r="C18" s="32">
        <v>32926.86</v>
      </c>
      <c r="D18" s="32">
        <v>450293.08067147702</v>
      </c>
      <c r="E18" s="32">
        <v>360005.945325949</v>
      </c>
      <c r="F18" s="32">
        <v>90287.135345528499</v>
      </c>
      <c r="G18" s="32">
        <v>360005.945325949</v>
      </c>
      <c r="H18" s="32">
        <v>0.200507489946086</v>
      </c>
    </row>
    <row r="19" spans="1:8" ht="14.25" x14ac:dyDescent="0.2">
      <c r="A19" s="32">
        <v>18</v>
      </c>
      <c r="B19" s="33">
        <v>32</v>
      </c>
      <c r="C19" s="32">
        <v>17419.316999999999</v>
      </c>
      <c r="D19" s="32">
        <v>449013.73935967003</v>
      </c>
      <c r="E19" s="32">
        <v>402835.10466719302</v>
      </c>
      <c r="F19" s="32">
        <v>46178.634692477397</v>
      </c>
      <c r="G19" s="32">
        <v>402835.10466719302</v>
      </c>
      <c r="H19" s="32">
        <v>0.102844591700761</v>
      </c>
    </row>
    <row r="20" spans="1:8" ht="14.25" x14ac:dyDescent="0.2">
      <c r="A20" s="32">
        <v>19</v>
      </c>
      <c r="B20" s="33">
        <v>33</v>
      </c>
      <c r="C20" s="32">
        <v>27730.566999999999</v>
      </c>
      <c r="D20" s="32">
        <v>516021.54665134999</v>
      </c>
      <c r="E20" s="32">
        <v>403949.16800939501</v>
      </c>
      <c r="F20" s="32">
        <v>112072.378641955</v>
      </c>
      <c r="G20" s="32">
        <v>403949.16800939501</v>
      </c>
      <c r="H20" s="32">
        <v>0.21718546322189999</v>
      </c>
    </row>
    <row r="21" spans="1:8" ht="14.25" x14ac:dyDescent="0.2">
      <c r="A21" s="32">
        <v>20</v>
      </c>
      <c r="B21" s="33">
        <v>34</v>
      </c>
      <c r="C21" s="32">
        <v>31396.238000000001</v>
      </c>
      <c r="D21" s="32">
        <v>231208.37949287501</v>
      </c>
      <c r="E21" s="32">
        <v>166315.74902644099</v>
      </c>
      <c r="F21" s="32">
        <v>64892.6304664337</v>
      </c>
      <c r="G21" s="32">
        <v>166315.74902644099</v>
      </c>
      <c r="H21" s="32">
        <v>0.28066729505551302</v>
      </c>
    </row>
    <row r="22" spans="1:8" ht="14.25" x14ac:dyDescent="0.2">
      <c r="A22" s="32">
        <v>21</v>
      </c>
      <c r="B22" s="33">
        <v>35</v>
      </c>
      <c r="C22" s="32">
        <v>20357.973000000002</v>
      </c>
      <c r="D22" s="32">
        <v>576385.04520000005</v>
      </c>
      <c r="E22" s="32">
        <v>517741.75212123903</v>
      </c>
      <c r="F22" s="32">
        <v>58643.293078761097</v>
      </c>
      <c r="G22" s="32">
        <v>517741.75212123903</v>
      </c>
      <c r="H22" s="32">
        <v>0.101743259245063</v>
      </c>
    </row>
    <row r="23" spans="1:8" ht="14.25" x14ac:dyDescent="0.2">
      <c r="A23" s="32">
        <v>22</v>
      </c>
      <c r="B23" s="33">
        <v>36</v>
      </c>
      <c r="C23" s="32">
        <v>115245.933</v>
      </c>
      <c r="D23" s="32">
        <v>663220.35333982296</v>
      </c>
      <c r="E23" s="32">
        <v>515654.82473274798</v>
      </c>
      <c r="F23" s="32">
        <v>147565.52860707499</v>
      </c>
      <c r="G23" s="32">
        <v>515654.82473274798</v>
      </c>
      <c r="H23" s="32">
        <v>0.222498492188863</v>
      </c>
    </row>
    <row r="24" spans="1:8" ht="14.25" x14ac:dyDescent="0.2">
      <c r="A24" s="32">
        <v>23</v>
      </c>
      <c r="B24" s="33">
        <v>37</v>
      </c>
      <c r="C24" s="32">
        <v>86805.854000000007</v>
      </c>
      <c r="D24" s="32">
        <v>1124244.66460995</v>
      </c>
      <c r="E24" s="32">
        <v>958344.09901637305</v>
      </c>
      <c r="F24" s="32">
        <v>165900.565593573</v>
      </c>
      <c r="G24" s="32">
        <v>958344.09901637305</v>
      </c>
      <c r="H24" s="32">
        <v>0.14756624675744601</v>
      </c>
    </row>
    <row r="25" spans="1:8" ht="14.25" x14ac:dyDescent="0.2">
      <c r="A25" s="32">
        <v>24</v>
      </c>
      <c r="B25" s="33">
        <v>38</v>
      </c>
      <c r="C25" s="32">
        <v>29774.527999999998</v>
      </c>
      <c r="D25" s="32">
        <v>235347.55421238899</v>
      </c>
      <c r="E25" s="32">
        <v>214668.94578053101</v>
      </c>
      <c r="F25" s="32">
        <v>20678.6084318584</v>
      </c>
      <c r="G25" s="32">
        <v>214668.94578053101</v>
      </c>
      <c r="H25" s="32">
        <v>8.7864131416453994E-2</v>
      </c>
    </row>
    <row r="26" spans="1:8" ht="14.25" x14ac:dyDescent="0.2">
      <c r="A26" s="32">
        <v>25</v>
      </c>
      <c r="B26" s="33">
        <v>39</v>
      </c>
      <c r="C26" s="32">
        <v>61506.192000000003</v>
      </c>
      <c r="D26" s="32">
        <v>125539.37584247001</v>
      </c>
      <c r="E26" s="32">
        <v>93972.979153747903</v>
      </c>
      <c r="F26" s="32">
        <v>31566.396688722401</v>
      </c>
      <c r="G26" s="32">
        <v>93972.979153747903</v>
      </c>
      <c r="H26" s="32">
        <v>0.25144618154173898</v>
      </c>
    </row>
    <row r="27" spans="1:8" ht="14.25" x14ac:dyDescent="0.2">
      <c r="A27" s="32">
        <v>26</v>
      </c>
      <c r="B27" s="33">
        <v>42</v>
      </c>
      <c r="C27" s="32">
        <v>7741.1949999999997</v>
      </c>
      <c r="D27" s="32">
        <v>224239.8224</v>
      </c>
      <c r="E27" s="32">
        <v>189568.25320000001</v>
      </c>
      <c r="F27" s="32">
        <v>34671.569199999998</v>
      </c>
      <c r="G27" s="32">
        <v>189568.25320000001</v>
      </c>
      <c r="H27" s="32">
        <v>0.15461825124956</v>
      </c>
    </row>
    <row r="28" spans="1:8" ht="14.25" x14ac:dyDescent="0.2">
      <c r="A28" s="32">
        <v>27</v>
      </c>
      <c r="B28" s="33">
        <v>75</v>
      </c>
      <c r="C28" s="32">
        <v>400</v>
      </c>
      <c r="D28" s="32">
        <v>279050.42735042702</v>
      </c>
      <c r="E28" s="32">
        <v>266675.33760683797</v>
      </c>
      <c r="F28" s="32">
        <v>12375.0897435897</v>
      </c>
      <c r="G28" s="32">
        <v>266675.33760683797</v>
      </c>
      <c r="H28" s="32">
        <v>4.4347144926781601E-2</v>
      </c>
    </row>
    <row r="29" spans="1:8" ht="14.25" x14ac:dyDescent="0.2">
      <c r="A29" s="32">
        <v>28</v>
      </c>
      <c r="B29" s="33">
        <v>76</v>
      </c>
      <c r="C29" s="32">
        <v>2285</v>
      </c>
      <c r="D29" s="32">
        <v>420390.68778461497</v>
      </c>
      <c r="E29" s="32">
        <v>389205.139648718</v>
      </c>
      <c r="F29" s="32">
        <v>31185.548135897399</v>
      </c>
      <c r="G29" s="32">
        <v>389205.139648718</v>
      </c>
      <c r="H29" s="32">
        <v>7.4182300041515603E-2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16739.130928069</v>
      </c>
      <c r="E30" s="32">
        <v>13946.6001815294</v>
      </c>
      <c r="F30" s="32">
        <v>2792.5307465395999</v>
      </c>
      <c r="G30" s="32">
        <v>13946.6001815294</v>
      </c>
      <c r="H30" s="32">
        <v>0.16682650721471701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2015-02-21T01:38:54Z</dcterms:modified>
</cp:coreProperties>
</file>