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<sst xmlns="http://schemas.openxmlformats.org/spreadsheetml/2006/main" count="112" uniqueCount="70">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</sst>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21840521.622699998</v>
      </c>
      <c r="F3" s="25">
        <f>RA!I7</f>
        <v>2663006.3933999999</v>
      </c>
      <c r="G3" s="16">
        <f>E3-F3</f>
        <v>19177515.2293</v>
      </c>
      <c r="H3" s="27">
        <f>RA!J7</f>
        <v>12.1929615024954</v>
      </c>
      <c r="I3" s="20">
        <f>SUM(I4:I38)</f>
        <v>21840528.523569804</v>
      </c>
      <c r="J3" s="21">
        <f>SUM(J4:J38)</f>
        <v>19177515.35554276</v>
      </c>
      <c r="K3" s="22">
        <f>E3-I3</f>
        <v>-6.9008698053658009</v>
      </c>
      <c r="L3" s="22">
        <f>G3-J3</f>
        <v>-0.12624276056885719</v>
      </c>
    </row>
    <row r="4" spans="1:13" x14ac:dyDescent="0.15">
      <c r="A4" s="40">
        <f>RA!A8</f>
        <v>42062</v>
      </c>
      <c r="B4" s="12">
        <v>12</v>
      </c>
      <c r="C4" s="37" t="s">
        <v>6</v>
      </c>
      <c r="D4" s="37"/>
      <c r="E4" s="15">
        <f>VLOOKUP(C4,RA!B8:D36,3,0)</f>
        <v>961561.56640000001</v>
      </c>
      <c r="F4" s="25">
        <f>VLOOKUP(C4,RA!B8:I39,8,0)</f>
        <v>213229.45619999999</v>
      </c>
      <c r="G4" s="16">
        <f t="shared" ref="G4:G38" si="0">E4-F4</f>
        <v>748332.1102</v>
      </c>
      <c r="H4" s="27">
        <f>RA!J8</f>
        <v>22.1753305925394</v>
      </c>
      <c r="I4" s="20">
        <f>VLOOKUP(B4,RMS!B:D,3,FALSE)</f>
        <v>961562.95974957303</v>
      </c>
      <c r="J4" s="21">
        <f>VLOOKUP(B4,RMS!B:E,4,FALSE)</f>
        <v>748332.12629401695</v>
      </c>
      <c r="K4" s="22">
        <f t="shared" ref="K4:K38" si="1">E4-I4</f>
        <v>-1.3933495730161667</v>
      </c>
      <c r="L4" s="22">
        <f t="shared" ref="L4:L38" si="2">G4-J4</f>
        <v>-1.6094016958959401E-2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504462.55589999998</v>
      </c>
      <c r="F5" s="25">
        <f>VLOOKUP(C5,RA!B9:I40,8,0)</f>
        <v>60575.614000000001</v>
      </c>
      <c r="G5" s="16">
        <f t="shared" si="0"/>
        <v>443886.94189999998</v>
      </c>
      <c r="H5" s="27">
        <f>RA!J9</f>
        <v>12.007950499304799</v>
      </c>
      <c r="I5" s="20">
        <f>VLOOKUP(B5,RMS!B:D,3,FALSE)</f>
        <v>504462.67233253899</v>
      </c>
      <c r="J5" s="21">
        <f>VLOOKUP(B5,RMS!B:E,4,FALSE)</f>
        <v>443886.96808107599</v>
      </c>
      <c r="K5" s="22">
        <f t="shared" si="1"/>
        <v>-0.11643253901274875</v>
      </c>
      <c r="L5" s="22">
        <f t="shared" si="2"/>
        <v>-2.6181076013017446E-2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360524.96130000002</v>
      </c>
      <c r="F6" s="25">
        <f>VLOOKUP(C6,RA!B10:I41,8,0)</f>
        <v>-1582.1405</v>
      </c>
      <c r="G6" s="16">
        <f t="shared" si="0"/>
        <v>362107.1018</v>
      </c>
      <c r="H6" s="27">
        <f>RA!J10</f>
        <v>-0.43884353923651598</v>
      </c>
      <c r="I6" s="20">
        <f>VLOOKUP(B6,RMS!B:D,3,FALSE)</f>
        <v>360526.94301196601</v>
      </c>
      <c r="J6" s="21">
        <f>VLOOKUP(B6,RMS!B:E,4,FALSE)</f>
        <v>362107.10214786301</v>
      </c>
      <c r="K6" s="22">
        <f>E6-I6</f>
        <v>-1.9817119659855962</v>
      </c>
      <c r="L6" s="22">
        <f t="shared" si="2"/>
        <v>-3.4786300966516137E-4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81717.828699999998</v>
      </c>
      <c r="F7" s="25">
        <f>VLOOKUP(C7,RA!B11:I42,8,0)</f>
        <v>18537.868299999998</v>
      </c>
      <c r="G7" s="16">
        <f t="shared" si="0"/>
        <v>63179.960399999996</v>
      </c>
      <c r="H7" s="27">
        <f>RA!J11</f>
        <v>22.685218874397201</v>
      </c>
      <c r="I7" s="20">
        <f>VLOOKUP(B7,RMS!B:D,3,FALSE)</f>
        <v>81717.893696581203</v>
      </c>
      <c r="J7" s="21">
        <f>VLOOKUP(B7,RMS!B:E,4,FALSE)</f>
        <v>63179.960642735001</v>
      </c>
      <c r="K7" s="22">
        <f t="shared" si="1"/>
        <v>-6.4996581204468384E-2</v>
      </c>
      <c r="L7" s="22">
        <f t="shared" si="2"/>
        <v>-2.4273500457638875E-4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178669.01550000001</v>
      </c>
      <c r="F8" s="25">
        <f>VLOOKUP(C8,RA!B12:I43,8,0)</f>
        <v>29166.8541</v>
      </c>
      <c r="G8" s="16">
        <f t="shared" si="0"/>
        <v>149502.16140000001</v>
      </c>
      <c r="H8" s="27">
        <f>RA!J12</f>
        <v>16.3245171628541</v>
      </c>
      <c r="I8" s="20">
        <f>VLOOKUP(B8,RMS!B:D,3,FALSE)</f>
        <v>178669.03471367501</v>
      </c>
      <c r="J8" s="21">
        <f>VLOOKUP(B8,RMS!B:E,4,FALSE)</f>
        <v>149502.16213504301</v>
      </c>
      <c r="K8" s="22">
        <f t="shared" si="1"/>
        <v>-1.9213674997445196E-2</v>
      </c>
      <c r="L8" s="22">
        <f t="shared" si="2"/>
        <v>-7.3504299507476389E-4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445763.6263</v>
      </c>
      <c r="F9" s="25">
        <f>VLOOKUP(C9,RA!B13:I44,8,0)</f>
        <v>88246.424499999994</v>
      </c>
      <c r="G9" s="16">
        <f t="shared" si="0"/>
        <v>357517.20180000004</v>
      </c>
      <c r="H9" s="27">
        <f>RA!J13</f>
        <v>19.7966857979143</v>
      </c>
      <c r="I9" s="20">
        <f>VLOOKUP(B9,RMS!B:D,3,FALSE)</f>
        <v>445764.12510683801</v>
      </c>
      <c r="J9" s="21">
        <f>VLOOKUP(B9,RMS!B:E,4,FALSE)</f>
        <v>357517.20206923102</v>
      </c>
      <c r="K9" s="22">
        <f t="shared" si="1"/>
        <v>-0.49880683800438419</v>
      </c>
      <c r="L9" s="22">
        <f t="shared" si="2"/>
        <v>-2.6923097902908921E-4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171929.40659999999</v>
      </c>
      <c r="F10" s="25">
        <f>VLOOKUP(C10,RA!B14:I45,8,0)</f>
        <v>31138.5638</v>
      </c>
      <c r="G10" s="16">
        <f t="shared" si="0"/>
        <v>140790.84279999998</v>
      </c>
      <c r="H10" s="27">
        <f>RA!J14</f>
        <v>18.111249503957701</v>
      </c>
      <c r="I10" s="20">
        <f>VLOOKUP(B10,RMS!B:D,3,FALSE)</f>
        <v>171929.40075641</v>
      </c>
      <c r="J10" s="21">
        <f>VLOOKUP(B10,RMS!B:E,4,FALSE)</f>
        <v>140790.84258717901</v>
      </c>
      <c r="K10" s="22">
        <f t="shared" si="1"/>
        <v>5.8435899845790118E-3</v>
      </c>
      <c r="L10" s="22">
        <f t="shared" si="2"/>
        <v>2.1282097441144288E-4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127469.16650000001</v>
      </c>
      <c r="F11" s="25">
        <f>VLOOKUP(C11,RA!B15:I46,8,0)</f>
        <v>5024.1247000000003</v>
      </c>
      <c r="G11" s="16">
        <f t="shared" si="0"/>
        <v>122445.04180000001</v>
      </c>
      <c r="H11" s="27">
        <f>RA!J15</f>
        <v>3.9414431253851498</v>
      </c>
      <c r="I11" s="20">
        <f>VLOOKUP(B11,RMS!B:D,3,FALSE)</f>
        <v>127469.269961538</v>
      </c>
      <c r="J11" s="21">
        <f>VLOOKUP(B11,RMS!B:E,4,FALSE)</f>
        <v>122445.041969231</v>
      </c>
      <c r="K11" s="22">
        <f t="shared" si="1"/>
        <v>-0.10346153799036983</v>
      </c>
      <c r="L11" s="22">
        <f t="shared" si="2"/>
        <v>-1.6923098883125931E-4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1242099.4583999999</v>
      </c>
      <c r="F12" s="25">
        <f>VLOOKUP(C12,RA!B16:I47,8,0)</f>
        <v>84627.960999999996</v>
      </c>
      <c r="G12" s="16">
        <f t="shared" si="0"/>
        <v>1157471.4974</v>
      </c>
      <c r="H12" s="27">
        <f>RA!J16</f>
        <v>6.8132998873546597</v>
      </c>
      <c r="I12" s="20">
        <f>VLOOKUP(B12,RMS!B:D,3,FALSE)</f>
        <v>1242098.8765273499</v>
      </c>
      <c r="J12" s="21">
        <f>VLOOKUP(B12,RMS!B:E,4,FALSE)</f>
        <v>1157471.49768034</v>
      </c>
      <c r="K12" s="22">
        <f t="shared" si="1"/>
        <v>0.58187264995649457</v>
      </c>
      <c r="L12" s="22">
        <f t="shared" si="2"/>
        <v>-2.8033996932208538E-4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1948718.8336</v>
      </c>
      <c r="F13" s="25">
        <f>VLOOKUP(C13,RA!B17:I48,8,0)</f>
        <v>148800.277</v>
      </c>
      <c r="G13" s="16">
        <f t="shared" si="0"/>
        <v>1799918.5566</v>
      </c>
      <c r="H13" s="27">
        <f>RA!J17</f>
        <v>7.6358002208615803</v>
      </c>
      <c r="I13" s="20">
        <f>VLOOKUP(B13,RMS!B:D,3,FALSE)</f>
        <v>1948718.9216640999</v>
      </c>
      <c r="J13" s="21">
        <f>VLOOKUP(B13,RMS!B:E,4,FALSE)</f>
        <v>1799918.5566888901</v>
      </c>
      <c r="K13" s="22">
        <f t="shared" si="1"/>
        <v>-8.8064099894836545E-2</v>
      </c>
      <c r="L13" s="22">
        <f t="shared" si="2"/>
        <v>-8.8890083134174347E-5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2565975.6669000001</v>
      </c>
      <c r="F14" s="25">
        <f>VLOOKUP(C14,RA!B18:I49,8,0)</f>
        <v>371154.02830000001</v>
      </c>
      <c r="G14" s="16">
        <f t="shared" si="0"/>
        <v>2194821.6386000002</v>
      </c>
      <c r="H14" s="27">
        <f>RA!J18</f>
        <v>14.464440683819801</v>
      </c>
      <c r="I14" s="20">
        <f>VLOOKUP(B14,RMS!B:D,3,FALSE)</f>
        <v>2565976.0544431</v>
      </c>
      <c r="J14" s="21">
        <f>VLOOKUP(B14,RMS!B:E,4,FALSE)</f>
        <v>2194821.62888441</v>
      </c>
      <c r="K14" s="22">
        <f t="shared" si="1"/>
        <v>-0.38754309993237257</v>
      </c>
      <c r="L14" s="22">
        <f t="shared" si="2"/>
        <v>9.7155901603400707E-3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875322.33660000004</v>
      </c>
      <c r="F15" s="25">
        <f>VLOOKUP(C15,RA!B19:I50,8,0)</f>
        <v>100610.0514</v>
      </c>
      <c r="G15" s="16">
        <f t="shared" si="0"/>
        <v>774712.28520000004</v>
      </c>
      <c r="H15" s="27">
        <f>RA!J19</f>
        <v>11.4940573538655</v>
      </c>
      <c r="I15" s="20">
        <f>VLOOKUP(B15,RMS!B:D,3,FALSE)</f>
        <v>875322.27494615398</v>
      </c>
      <c r="J15" s="21">
        <f>VLOOKUP(B15,RMS!B:E,4,FALSE)</f>
        <v>774712.28490683797</v>
      </c>
      <c r="K15" s="22">
        <f t="shared" si="1"/>
        <v>6.1653846059925854E-2</v>
      </c>
      <c r="L15" s="22">
        <f t="shared" si="2"/>
        <v>2.9316206928342581E-4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1454484.2009999999</v>
      </c>
      <c r="F16" s="25">
        <f>VLOOKUP(C16,RA!B20:I51,8,0)</f>
        <v>-29998.303599999999</v>
      </c>
      <c r="G16" s="16">
        <f t="shared" si="0"/>
        <v>1484482.5045999999</v>
      </c>
      <c r="H16" s="27">
        <f>RA!J20</f>
        <v>-2.0624702268594799</v>
      </c>
      <c r="I16" s="20">
        <f>VLOOKUP(B16,RMS!B:D,3,FALSE)</f>
        <v>1454484.3924</v>
      </c>
      <c r="J16" s="21">
        <f>VLOOKUP(B16,RMS!B:E,4,FALSE)</f>
        <v>1484482.5046000001</v>
      </c>
      <c r="K16" s="22">
        <f t="shared" si="1"/>
        <v>-0.1914000001270324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551405.56700000004</v>
      </c>
      <c r="F17" s="25">
        <f>VLOOKUP(C17,RA!B21:I52,8,0)</f>
        <v>84487.662400000001</v>
      </c>
      <c r="G17" s="16">
        <f t="shared" si="0"/>
        <v>466917.90460000001</v>
      </c>
      <c r="H17" s="27">
        <f>RA!J21</f>
        <v>15.3222360194271</v>
      </c>
      <c r="I17" s="20">
        <f>VLOOKUP(B17,RMS!B:D,3,FALSE)</f>
        <v>551405.12954929296</v>
      </c>
      <c r="J17" s="21">
        <f>VLOOKUP(B17,RMS!B:E,4,FALSE)</f>
        <v>466917.90456196998</v>
      </c>
      <c r="K17" s="22">
        <f t="shared" si="1"/>
        <v>0.43745070707518607</v>
      </c>
      <c r="L17" s="22">
        <f t="shared" si="2"/>
        <v>3.8030033465474844E-5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1658689.9946999999</v>
      </c>
      <c r="F18" s="25">
        <f>VLOOKUP(C18,RA!B22:I53,8,0)</f>
        <v>220697.02</v>
      </c>
      <c r="G18" s="16">
        <f t="shared" si="0"/>
        <v>1437992.9746999999</v>
      </c>
      <c r="H18" s="27">
        <f>RA!J22</f>
        <v>13.3055013718773</v>
      </c>
      <c r="I18" s="20">
        <f>VLOOKUP(B18,RMS!B:D,3,FALSE)</f>
        <v>1658691.4589</v>
      </c>
      <c r="J18" s="21">
        <f>VLOOKUP(B18,RMS!B:E,4,FALSE)</f>
        <v>1437992.9745</v>
      </c>
      <c r="K18" s="22">
        <f t="shared" si="1"/>
        <v>-1.4642000000458211</v>
      </c>
      <c r="L18" s="22">
        <f t="shared" si="2"/>
        <v>1.9999989308416843E-4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3220063.5888</v>
      </c>
      <c r="F19" s="25">
        <f>VLOOKUP(C19,RA!B23:I54,8,0)</f>
        <v>346879.51069999998</v>
      </c>
      <c r="G19" s="16">
        <f t="shared" si="0"/>
        <v>2873184.0781</v>
      </c>
      <c r="H19" s="27">
        <f>RA!J23</f>
        <v>10.772442876796401</v>
      </c>
      <c r="I19" s="20">
        <f>VLOOKUP(B19,RMS!B:D,3,FALSE)</f>
        <v>3220065.4435453</v>
      </c>
      <c r="J19" s="21">
        <f>VLOOKUP(B19,RMS!B:E,4,FALSE)</f>
        <v>2873184.1312128198</v>
      </c>
      <c r="K19" s="22">
        <f t="shared" si="1"/>
        <v>-1.8547453000210226</v>
      </c>
      <c r="L19" s="22">
        <f t="shared" si="2"/>
        <v>-5.3112819790840149E-2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309483.79379999998</v>
      </c>
      <c r="F20" s="25">
        <f>VLOOKUP(C20,RA!B24:I55,8,0)</f>
        <v>52024.345399999998</v>
      </c>
      <c r="G20" s="16">
        <f t="shared" si="0"/>
        <v>257459.44839999999</v>
      </c>
      <c r="H20" s="27">
        <f>RA!J24</f>
        <v>16.8100386651005</v>
      </c>
      <c r="I20" s="20">
        <f>VLOOKUP(B20,RMS!B:D,3,FALSE)</f>
        <v>309483.77381753299</v>
      </c>
      <c r="J20" s="21">
        <f>VLOOKUP(B20,RMS!B:E,4,FALSE)</f>
        <v>257459.43637683601</v>
      </c>
      <c r="K20" s="22">
        <f t="shared" si="1"/>
        <v>1.9982466998044401E-2</v>
      </c>
      <c r="L20" s="22">
        <f t="shared" si="2"/>
        <v>1.2023163988487795E-2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307369.85090000002</v>
      </c>
      <c r="F21" s="25">
        <f>VLOOKUP(C21,RA!B25:I56,8,0)</f>
        <v>22624.763999999999</v>
      </c>
      <c r="G21" s="16">
        <f t="shared" si="0"/>
        <v>284745.08689999999</v>
      </c>
      <c r="H21" s="27">
        <f>RA!J25</f>
        <v>7.3607622653142899</v>
      </c>
      <c r="I21" s="20">
        <f>VLOOKUP(B21,RMS!B:D,3,FALSE)</f>
        <v>307369.84521039302</v>
      </c>
      <c r="J21" s="21">
        <f>VLOOKUP(B21,RMS!B:E,4,FALSE)</f>
        <v>284745.095280129</v>
      </c>
      <c r="K21" s="22">
        <f t="shared" si="1"/>
        <v>5.6896070018410683E-3</v>
      </c>
      <c r="L21" s="22">
        <f t="shared" si="2"/>
        <v>-8.3801290020346642E-3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531206.39890000003</v>
      </c>
      <c r="F22" s="25">
        <f>VLOOKUP(C22,RA!B26:I57,8,0)</f>
        <v>110535.7291</v>
      </c>
      <c r="G22" s="16">
        <f t="shared" si="0"/>
        <v>420670.66980000003</v>
      </c>
      <c r="H22" s="27">
        <f>RA!J26</f>
        <v>20.808433281092402</v>
      </c>
      <c r="I22" s="20">
        <f>VLOOKUP(B22,RMS!B:D,3,FALSE)</f>
        <v>531206.36377215001</v>
      </c>
      <c r="J22" s="21">
        <f>VLOOKUP(B22,RMS!B:E,4,FALSE)</f>
        <v>420670.720958266</v>
      </c>
      <c r="K22" s="22">
        <f t="shared" si="1"/>
        <v>3.5127850016579032E-2</v>
      </c>
      <c r="L22" s="22">
        <f t="shared" si="2"/>
        <v>-5.1158265967387706E-2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259585.29759999999</v>
      </c>
      <c r="F23" s="25">
        <f>VLOOKUP(C23,RA!B27:I58,8,0)</f>
        <v>71093.999800000005</v>
      </c>
      <c r="G23" s="16">
        <f t="shared" si="0"/>
        <v>188491.2978</v>
      </c>
      <c r="H23" s="27">
        <f>RA!J27</f>
        <v>27.387529439186501</v>
      </c>
      <c r="I23" s="20">
        <f>VLOOKUP(B23,RMS!B:D,3,FALSE)</f>
        <v>259585.254428727</v>
      </c>
      <c r="J23" s="21">
        <f>VLOOKUP(B23,RMS!B:E,4,FALSE)</f>
        <v>188491.31941794301</v>
      </c>
      <c r="K23" s="22">
        <f t="shared" si="1"/>
        <v>4.3171272991457954E-2</v>
      </c>
      <c r="L23" s="22">
        <f t="shared" si="2"/>
        <v>-2.1617943013552576E-2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767920.35419999994</v>
      </c>
      <c r="F24" s="25">
        <f>VLOOKUP(C24,RA!B28:I59,8,0)</f>
        <v>29861.665499999999</v>
      </c>
      <c r="G24" s="16">
        <f t="shared" si="0"/>
        <v>738058.68869999994</v>
      </c>
      <c r="H24" s="27">
        <f>RA!J28</f>
        <v>3.8886409686469499</v>
      </c>
      <c r="I24" s="20">
        <f>VLOOKUP(B24,RMS!B:D,3,FALSE)</f>
        <v>767920.35288849601</v>
      </c>
      <c r="J24" s="21">
        <f>VLOOKUP(B24,RMS!B:E,4,FALSE)</f>
        <v>738058.69366814196</v>
      </c>
      <c r="K24" s="22">
        <f t="shared" si="1"/>
        <v>1.3115039328113198E-3</v>
      </c>
      <c r="L24" s="22">
        <f t="shared" si="2"/>
        <v>-4.9681420205160975E-3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601250.1324</v>
      </c>
      <c r="F25" s="25">
        <f>VLOOKUP(C25,RA!B29:I60,8,0)</f>
        <v>85383.147200000007</v>
      </c>
      <c r="G25" s="16">
        <f t="shared" si="0"/>
        <v>515866.9852</v>
      </c>
      <c r="H25" s="27">
        <f>RA!J29</f>
        <v>14.2009361160849</v>
      </c>
      <c r="I25" s="20">
        <f>VLOOKUP(B25,RMS!B:D,3,FALSE)</f>
        <v>601250.13125486695</v>
      </c>
      <c r="J25" s="21">
        <f>VLOOKUP(B25,RMS!B:E,4,FALSE)</f>
        <v>515866.97089585901</v>
      </c>
      <c r="K25" s="22">
        <f t="shared" si="1"/>
        <v>1.1451330501586199E-3</v>
      </c>
      <c r="L25" s="22">
        <f t="shared" si="2"/>
        <v>1.4304140990134329E-2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890860.16390000004</v>
      </c>
      <c r="F26" s="25">
        <f>VLOOKUP(C26,RA!B30:I61,8,0)</f>
        <v>113953.43799999999</v>
      </c>
      <c r="G26" s="16">
        <f t="shared" si="0"/>
        <v>776906.72590000008</v>
      </c>
      <c r="H26" s="27">
        <f>RA!J30</f>
        <v>12.7913944991249</v>
      </c>
      <c r="I26" s="20">
        <f>VLOOKUP(B26,RMS!B:D,3,FALSE)</f>
        <v>890860.17412825802</v>
      </c>
      <c r="J26" s="21">
        <f>VLOOKUP(B26,RMS!B:E,4,FALSE)</f>
        <v>776906.71410879795</v>
      </c>
      <c r="K26" s="22">
        <f t="shared" si="1"/>
        <v>-1.0228257975541055E-2</v>
      </c>
      <c r="L26" s="22">
        <f t="shared" si="2"/>
        <v>1.1791202123276889E-2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402805.99489999999</v>
      </c>
      <c r="F27" s="25">
        <f>VLOOKUP(C27,RA!B31:I62,8,0)</f>
        <v>29218.678599999999</v>
      </c>
      <c r="G27" s="16">
        <f t="shared" si="0"/>
        <v>373587.31630000001</v>
      </c>
      <c r="H27" s="27">
        <f>RA!J31</f>
        <v>7.25378444460683</v>
      </c>
      <c r="I27" s="20">
        <f>VLOOKUP(B27,RMS!B:D,3,FALSE)</f>
        <v>402805.989662832</v>
      </c>
      <c r="J27" s="21">
        <f>VLOOKUP(B27,RMS!B:E,4,FALSE)</f>
        <v>373587.30090619501</v>
      </c>
      <c r="K27" s="22">
        <f t="shared" si="1"/>
        <v>5.2371679921634495E-3</v>
      </c>
      <c r="L27" s="22">
        <f t="shared" si="2"/>
        <v>1.5393804991617799E-2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141288.5754</v>
      </c>
      <c r="F28" s="25">
        <f>VLOOKUP(C28,RA!B32:I63,8,0)</f>
        <v>38532.792800000003</v>
      </c>
      <c r="G28" s="16">
        <f t="shared" si="0"/>
        <v>102755.78260000001</v>
      </c>
      <c r="H28" s="27">
        <f>RA!J32</f>
        <v>27.272405211044401</v>
      </c>
      <c r="I28" s="20">
        <f>VLOOKUP(B28,RMS!B:D,3,FALSE)</f>
        <v>141288.513107715</v>
      </c>
      <c r="J28" s="21">
        <f>VLOOKUP(B28,RMS!B:E,4,FALSE)</f>
        <v>102755.777245045</v>
      </c>
      <c r="K28" s="22">
        <f t="shared" si="1"/>
        <v>6.2292285001603886E-2</v>
      </c>
      <c r="L28" s="22">
        <f t="shared" si="2"/>
        <v>5.3549550066236407E-3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5.4423000000000004</v>
      </c>
      <c r="F29" s="25">
        <f>VLOOKUP(C29,RA!B33:I64,8,0)</f>
        <v>242041.84099999999</v>
      </c>
      <c r="G29" s="16">
        <f t="shared" si="0"/>
        <v>-242036.39869999999</v>
      </c>
      <c r="H29" s="27">
        <f>RA!J33</f>
        <v>4447418.2055380996</v>
      </c>
      <c r="I29" s="20">
        <f>VLOOKUP(B29,RMS!B:D,3,FALSE)</f>
        <v>5.4423000000000004</v>
      </c>
      <c r="J29" s="21">
        <f>VLOOKUP(B29,RMS!B:E,4,FALSE)</f>
        <v>-242036.39869999999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126906.1075</v>
      </c>
      <c r="F30" s="25">
        <f>VLOOKUP(C30,RA!B34:I66,8,0)</f>
        <v>15761.0849</v>
      </c>
      <c r="G30" s="16">
        <f t="shared" si="0"/>
        <v>111145.0226</v>
      </c>
      <c r="H30" s="27">
        <f>RA!J34</f>
        <v>12.419484932984799</v>
      </c>
      <c r="I30" s="20">
        <f>VLOOKUP(B30,RMS!B:D,3,FALSE)</f>
        <v>126906.10679999999</v>
      </c>
      <c r="J30" s="21">
        <f>VLOOKUP(B30,RMS!B:E,4,FALSE)</f>
        <v>111145.018</v>
      </c>
      <c r="K30" s="22">
        <f t="shared" si="1"/>
        <v>7.0000000414438546E-4</v>
      </c>
      <c r="L30" s="22">
        <f t="shared" si="2"/>
        <v>4.6000000002095476E-3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12.419484932984799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422036.7525</v>
      </c>
      <c r="F34" s="25">
        <f>VLOOKUP(C34,RA!B8:I70,8,0)</f>
        <v>25868.922299999998</v>
      </c>
      <c r="G34" s="16">
        <f t="shared" si="0"/>
        <v>396167.83020000003</v>
      </c>
      <c r="H34" s="27">
        <f>RA!J36</f>
        <v>0</v>
      </c>
      <c r="I34" s="20">
        <f>VLOOKUP(B34,RMS!B:D,3,FALSE)</f>
        <v>422036.75213675201</v>
      </c>
      <c r="J34" s="21">
        <f>VLOOKUP(B34,RMS!B:E,4,FALSE)</f>
        <v>396167.83333333302</v>
      </c>
      <c r="K34" s="22">
        <f t="shared" si="1"/>
        <v>3.6324799293652177E-4</v>
      </c>
      <c r="L34" s="22">
        <f t="shared" si="2"/>
        <v>-3.1333329970948398E-3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618308.30830000003</v>
      </c>
      <c r="F35" s="25">
        <f>VLOOKUP(C35,RA!B8:I71,8,0)</f>
        <v>44488.1607</v>
      </c>
      <c r="G35" s="16">
        <f t="shared" si="0"/>
        <v>573820.14760000003</v>
      </c>
      <c r="H35" s="27">
        <f>RA!J37</f>
        <v>0</v>
      </c>
      <c r="I35" s="20">
        <f>VLOOKUP(B35,RMS!B:D,3,FALSE)</f>
        <v>618308.29701453005</v>
      </c>
      <c r="J35" s="21">
        <f>VLOOKUP(B35,RMS!B:E,4,FALSE)</f>
        <v>573820.16055384604</v>
      </c>
      <c r="K35" s="22">
        <f t="shared" si="1"/>
        <v>1.1285469983704388E-2</v>
      </c>
      <c r="L35" s="22">
        <f t="shared" si="2"/>
        <v>-1.2953846016898751E-2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6.1295425449943499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7.1951419870642601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112636.6759</v>
      </c>
      <c r="F38" s="25">
        <f>VLOOKUP(C38,RA!B8:I74,8,0)</f>
        <v>10022.8518</v>
      </c>
      <c r="G38" s="16">
        <f t="shared" si="0"/>
        <v>102613.8241</v>
      </c>
      <c r="H38" s="27">
        <f>RA!J40</f>
        <v>0</v>
      </c>
      <c r="I38" s="20">
        <f>VLOOKUP(B38,RMS!B:D,3,FALSE)</f>
        <v>112636.675743136</v>
      </c>
      <c r="J38" s="21">
        <f>VLOOKUP(B38,RMS!B:E,4,FALSE)</f>
        <v>102613.82453672199</v>
      </c>
      <c r="K38" s="22">
        <f t="shared" si="1"/>
        <v>1.5686400001868606E-4</v>
      </c>
      <c r="L38" s="22">
        <f t="shared" si="2"/>
        <v>-4.367219953564927E-4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21840521.622699998</v>
      </c>
      <c r="E7" s="64">
        <v>24839740</v>
      </c>
      <c r="F7" s="65">
        <v>87.925725561942201</v>
      </c>
      <c r="G7" s="64">
        <v>15128735.0571</v>
      </c>
      <c r="H7" s="65">
        <v>44.364492736952997</v>
      </c>
      <c r="I7" s="64">
        <v>2663006.3933999999</v>
      </c>
      <c r="J7" s="65">
        <v>12.1929615024954</v>
      </c>
      <c r="K7" s="64">
        <v>1306715.8566999999</v>
      </c>
      <c r="L7" s="65">
        <v>8.6373107319818594</v>
      </c>
      <c r="M7" s="65">
        <v>1.03793837791576</v>
      </c>
      <c r="N7" s="64">
        <v>945260491.34089994</v>
      </c>
      <c r="O7" s="64">
        <v>1611269934.3559</v>
      </c>
      <c r="P7" s="64">
        <v>907449</v>
      </c>
      <c r="Q7" s="64">
        <v>920387</v>
      </c>
      <c r="R7" s="65">
        <v>-1.4057130315834601</v>
      </c>
      <c r="S7" s="64">
        <v>24.068043077572401</v>
      </c>
      <c r="T7" s="64">
        <v>23.041290036582399</v>
      </c>
      <c r="U7" s="66">
        <v>4.2660428921482501</v>
      </c>
      <c r="V7" s="54"/>
      <c r="W7" s="54"/>
    </row>
    <row r="8" spans="1:23" ht="14.25" thickBot="1" x14ac:dyDescent="0.2">
      <c r="A8" s="49">
        <v>42062</v>
      </c>
      <c r="B8" s="52" t="s">
        <v>6</v>
      </c>
      <c r="C8" s="53"/>
      <c r="D8" s="67">
        <v>961561.56640000001</v>
      </c>
      <c r="E8" s="67">
        <v>1221403</v>
      </c>
      <c r="F8" s="68">
        <v>78.725986951071803</v>
      </c>
      <c r="G8" s="67">
        <v>747941.81779999996</v>
      </c>
      <c r="H8" s="68">
        <v>28.561011500646199</v>
      </c>
      <c r="I8" s="67">
        <v>213229.45619999999</v>
      </c>
      <c r="J8" s="68">
        <v>22.1753305925394</v>
      </c>
      <c r="K8" s="67">
        <v>-59733.428099999997</v>
      </c>
      <c r="L8" s="68">
        <v>-7.9863736293954304</v>
      </c>
      <c r="M8" s="68">
        <v>-4.5696838936320798</v>
      </c>
      <c r="N8" s="67">
        <v>40861852.123899996</v>
      </c>
      <c r="O8" s="67">
        <v>67875107.773200005</v>
      </c>
      <c r="P8" s="67">
        <v>36998</v>
      </c>
      <c r="Q8" s="67">
        <v>36179</v>
      </c>
      <c r="R8" s="68">
        <v>2.2637441609773701</v>
      </c>
      <c r="S8" s="67">
        <v>25.9895552840694</v>
      </c>
      <c r="T8" s="67">
        <v>27.633412673097698</v>
      </c>
      <c r="U8" s="69">
        <v>-6.3250693251987498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504462.55589999998</v>
      </c>
      <c r="E9" s="67">
        <v>336836</v>
      </c>
      <c r="F9" s="68">
        <v>149.76503577408599</v>
      </c>
      <c r="G9" s="67">
        <v>101402.80499999999</v>
      </c>
      <c r="H9" s="68">
        <v>397.48382788819299</v>
      </c>
      <c r="I9" s="67">
        <v>60575.614000000001</v>
      </c>
      <c r="J9" s="68">
        <v>12.007950499304799</v>
      </c>
      <c r="K9" s="67">
        <v>21459.241300000002</v>
      </c>
      <c r="L9" s="68">
        <v>21.1623744530538</v>
      </c>
      <c r="M9" s="68">
        <v>1.8228217928655299</v>
      </c>
      <c r="N9" s="67">
        <v>6107822.6941999998</v>
      </c>
      <c r="O9" s="67">
        <v>9718835.1356000006</v>
      </c>
      <c r="P9" s="67">
        <v>13825</v>
      </c>
      <c r="Q9" s="67">
        <v>13441</v>
      </c>
      <c r="R9" s="68">
        <v>2.856930287925</v>
      </c>
      <c r="S9" s="67">
        <v>36.489154133815603</v>
      </c>
      <c r="T9" s="67">
        <v>20.9936091808645</v>
      </c>
      <c r="U9" s="69">
        <v>42.4661665110808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360524.96130000002</v>
      </c>
      <c r="E10" s="67">
        <v>364840</v>
      </c>
      <c r="F10" s="68">
        <v>98.817279163468896</v>
      </c>
      <c r="G10" s="67">
        <v>105824.4883</v>
      </c>
      <c r="H10" s="68">
        <v>240.68197927681399</v>
      </c>
      <c r="I10" s="67">
        <v>-1582.1405</v>
      </c>
      <c r="J10" s="68">
        <v>-0.43884353923651598</v>
      </c>
      <c r="K10" s="67">
        <v>27205.989399999999</v>
      </c>
      <c r="L10" s="68">
        <v>25.708595276052002</v>
      </c>
      <c r="M10" s="68">
        <v>-1.05815412469432</v>
      </c>
      <c r="N10" s="67">
        <v>12318414.674000001</v>
      </c>
      <c r="O10" s="67">
        <v>17696988.982099999</v>
      </c>
      <c r="P10" s="67">
        <v>103556</v>
      </c>
      <c r="Q10" s="67">
        <v>105507</v>
      </c>
      <c r="R10" s="68">
        <v>-1.84916640602045</v>
      </c>
      <c r="S10" s="67">
        <v>3.4814492767198399</v>
      </c>
      <c r="T10" s="67">
        <v>3.6012067379415602</v>
      </c>
      <c r="U10" s="69">
        <v>-3.4398737911399202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81717.828699999998</v>
      </c>
      <c r="E11" s="67">
        <v>179785</v>
      </c>
      <c r="F11" s="68">
        <v>45.453084906972201</v>
      </c>
      <c r="G11" s="67">
        <v>68063.9764</v>
      </c>
      <c r="H11" s="68">
        <v>20.060321218611598</v>
      </c>
      <c r="I11" s="67">
        <v>18537.868299999998</v>
      </c>
      <c r="J11" s="68">
        <v>22.685218874397201</v>
      </c>
      <c r="K11" s="67">
        <v>12543.8959</v>
      </c>
      <c r="L11" s="68">
        <v>18.429566656937201</v>
      </c>
      <c r="M11" s="68">
        <v>0.47783977544010098</v>
      </c>
      <c r="N11" s="67">
        <v>2856337.1203999999</v>
      </c>
      <c r="O11" s="67">
        <v>5242224.2896999996</v>
      </c>
      <c r="P11" s="67">
        <v>3946</v>
      </c>
      <c r="Q11" s="67">
        <v>3906</v>
      </c>
      <c r="R11" s="68">
        <v>1.02406554019456</v>
      </c>
      <c r="S11" s="67">
        <v>20.70902906741</v>
      </c>
      <c r="T11" s="67">
        <v>20.668398003072198</v>
      </c>
      <c r="U11" s="69">
        <v>0.19619975521583199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178669.01550000001</v>
      </c>
      <c r="E12" s="67">
        <v>306142</v>
      </c>
      <c r="F12" s="68">
        <v>58.361484376531202</v>
      </c>
      <c r="G12" s="67">
        <v>153900.01199999999</v>
      </c>
      <c r="H12" s="68">
        <v>16.0942180433358</v>
      </c>
      <c r="I12" s="67">
        <v>29166.8541</v>
      </c>
      <c r="J12" s="68">
        <v>16.3245171628541</v>
      </c>
      <c r="K12" s="67">
        <v>23780.151999999998</v>
      </c>
      <c r="L12" s="68">
        <v>15.451689503441999</v>
      </c>
      <c r="M12" s="68">
        <v>0.226520928041166</v>
      </c>
      <c r="N12" s="67">
        <v>8554131.3665999994</v>
      </c>
      <c r="O12" s="67">
        <v>19997901.806299999</v>
      </c>
      <c r="P12" s="67">
        <v>1878</v>
      </c>
      <c r="Q12" s="67">
        <v>1732</v>
      </c>
      <c r="R12" s="68">
        <v>8.4295612009237999</v>
      </c>
      <c r="S12" s="67">
        <v>95.137920926517594</v>
      </c>
      <c r="T12" s="67">
        <v>93.003580254041594</v>
      </c>
      <c r="U12" s="69">
        <v>2.24341740043335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445763.6263</v>
      </c>
      <c r="E13" s="67">
        <v>477842</v>
      </c>
      <c r="F13" s="68">
        <v>93.286824159450205</v>
      </c>
      <c r="G13" s="67">
        <v>367248.3812</v>
      </c>
      <c r="H13" s="68">
        <v>21.3793304802183</v>
      </c>
      <c r="I13" s="67">
        <v>88246.424499999994</v>
      </c>
      <c r="J13" s="68">
        <v>19.7966857979143</v>
      </c>
      <c r="K13" s="67">
        <v>54266.050199999998</v>
      </c>
      <c r="L13" s="68">
        <v>14.776389217205899</v>
      </c>
      <c r="M13" s="68">
        <v>0.62618108697360098</v>
      </c>
      <c r="N13" s="67">
        <v>13760064.559</v>
      </c>
      <c r="O13" s="67">
        <v>25555054.9509</v>
      </c>
      <c r="P13" s="67">
        <v>16218</v>
      </c>
      <c r="Q13" s="67">
        <v>15160</v>
      </c>
      <c r="R13" s="68">
        <v>6.9788918205804702</v>
      </c>
      <c r="S13" s="67">
        <v>27.485733524478999</v>
      </c>
      <c r="T13" s="67">
        <v>27.6368891094987</v>
      </c>
      <c r="U13" s="69">
        <v>-0.549941972205647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171929.40659999999</v>
      </c>
      <c r="E14" s="67">
        <v>157752</v>
      </c>
      <c r="F14" s="68">
        <v>108.98714856230001</v>
      </c>
      <c r="G14" s="67">
        <v>138353.68030000001</v>
      </c>
      <c r="H14" s="68">
        <v>24.268039872301099</v>
      </c>
      <c r="I14" s="67">
        <v>31138.5638</v>
      </c>
      <c r="J14" s="68">
        <v>18.111249503957701</v>
      </c>
      <c r="K14" s="67">
        <v>21596.796699999999</v>
      </c>
      <c r="L14" s="68">
        <v>15.609846195034701</v>
      </c>
      <c r="M14" s="68">
        <v>0.441813998276883</v>
      </c>
      <c r="N14" s="67">
        <v>8070534.8150000004</v>
      </c>
      <c r="O14" s="67">
        <v>14629703.8358</v>
      </c>
      <c r="P14" s="67">
        <v>3516</v>
      </c>
      <c r="Q14" s="67">
        <v>3510</v>
      </c>
      <c r="R14" s="68">
        <v>0.17094017094017</v>
      </c>
      <c r="S14" s="67">
        <v>48.899148634812299</v>
      </c>
      <c r="T14" s="67">
        <v>48.080036410256398</v>
      </c>
      <c r="U14" s="69">
        <v>1.67510528797373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127469.16650000001</v>
      </c>
      <c r="E15" s="67">
        <v>117050</v>
      </c>
      <c r="F15" s="68">
        <v>108.901466467322</v>
      </c>
      <c r="G15" s="67">
        <v>238335.36859999999</v>
      </c>
      <c r="H15" s="68">
        <v>-46.5168903596795</v>
      </c>
      <c r="I15" s="67">
        <v>5024.1247000000003</v>
      </c>
      <c r="J15" s="68">
        <v>3.9414431253851498</v>
      </c>
      <c r="K15" s="67">
        <v>-62662.841500000002</v>
      </c>
      <c r="L15" s="68">
        <v>-26.291876807074999</v>
      </c>
      <c r="M15" s="68">
        <v>-1.08017709666103</v>
      </c>
      <c r="N15" s="67">
        <v>5730296.6803000001</v>
      </c>
      <c r="O15" s="67">
        <v>10989822.210899999</v>
      </c>
      <c r="P15" s="67">
        <v>5493</v>
      </c>
      <c r="Q15" s="67">
        <v>5003</v>
      </c>
      <c r="R15" s="68">
        <v>9.7941235258844692</v>
      </c>
      <c r="S15" s="67">
        <v>23.205746677589701</v>
      </c>
      <c r="T15" s="67">
        <v>23.408663042174702</v>
      </c>
      <c r="U15" s="69">
        <v>-0.87442290655097599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1242099.4583999999</v>
      </c>
      <c r="E16" s="67">
        <v>1302234</v>
      </c>
      <c r="F16" s="68">
        <v>95.382201539815398</v>
      </c>
      <c r="G16" s="67">
        <v>543584.75040000002</v>
      </c>
      <c r="H16" s="68">
        <v>128.501527588107</v>
      </c>
      <c r="I16" s="67">
        <v>84627.960999999996</v>
      </c>
      <c r="J16" s="68">
        <v>6.8132998873546597</v>
      </c>
      <c r="K16" s="67">
        <v>33973.238599999997</v>
      </c>
      <c r="L16" s="68">
        <v>6.24985130193601</v>
      </c>
      <c r="M16" s="68">
        <v>1.4910183570194</v>
      </c>
      <c r="N16" s="67">
        <v>57811159.1096</v>
      </c>
      <c r="O16" s="67">
        <v>83991793.846699998</v>
      </c>
      <c r="P16" s="67">
        <v>56204</v>
      </c>
      <c r="Q16" s="67">
        <v>60844</v>
      </c>
      <c r="R16" s="68">
        <v>-7.6260600880941398</v>
      </c>
      <c r="S16" s="67">
        <v>22.099840908120399</v>
      </c>
      <c r="T16" s="67">
        <v>22.136510186707</v>
      </c>
      <c r="U16" s="69">
        <v>-0.16592553194849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1948718.8336</v>
      </c>
      <c r="E17" s="67">
        <v>1855569</v>
      </c>
      <c r="F17" s="68">
        <v>105.020014540014</v>
      </c>
      <c r="G17" s="67">
        <v>493909.79599999997</v>
      </c>
      <c r="H17" s="68">
        <v>294.54954110689499</v>
      </c>
      <c r="I17" s="67">
        <v>148800.277</v>
      </c>
      <c r="J17" s="68">
        <v>7.6358002208615803</v>
      </c>
      <c r="K17" s="67">
        <v>48835.604899999998</v>
      </c>
      <c r="L17" s="68">
        <v>9.8875554393742</v>
      </c>
      <c r="M17" s="68">
        <v>2.0469629137326399</v>
      </c>
      <c r="N17" s="67">
        <v>84438596.646699995</v>
      </c>
      <c r="O17" s="67">
        <v>112243319.2194</v>
      </c>
      <c r="P17" s="67">
        <v>15487</v>
      </c>
      <c r="Q17" s="67">
        <v>16456</v>
      </c>
      <c r="R17" s="68">
        <v>-5.88842975206612</v>
      </c>
      <c r="S17" s="67">
        <v>125.829329992897</v>
      </c>
      <c r="T17" s="67">
        <v>91.492776701506997</v>
      </c>
      <c r="U17" s="69">
        <v>27.288195282712302</v>
      </c>
    </row>
    <row r="18" spans="1:21" ht="12" thickBot="1" x14ac:dyDescent="0.2">
      <c r="A18" s="50"/>
      <c r="B18" s="52" t="s">
        <v>16</v>
      </c>
      <c r="C18" s="53"/>
      <c r="D18" s="67">
        <v>2565975.6669000001</v>
      </c>
      <c r="E18" s="67">
        <v>3449963</v>
      </c>
      <c r="F18" s="68">
        <v>74.376903952303294</v>
      </c>
      <c r="G18" s="67">
        <v>1696022.7431999999</v>
      </c>
      <c r="H18" s="68">
        <v>51.293706242323204</v>
      </c>
      <c r="I18" s="67">
        <v>371154.02830000001</v>
      </c>
      <c r="J18" s="68">
        <v>14.464440683819801</v>
      </c>
      <c r="K18" s="67">
        <v>232288.73910000001</v>
      </c>
      <c r="L18" s="68">
        <v>13.696086330878201</v>
      </c>
      <c r="M18" s="68">
        <v>0.59781326351863595</v>
      </c>
      <c r="N18" s="67">
        <v>170349028.23030001</v>
      </c>
      <c r="O18" s="67">
        <v>244230409.94929999</v>
      </c>
      <c r="P18" s="67">
        <v>94862</v>
      </c>
      <c r="Q18" s="67">
        <v>97124</v>
      </c>
      <c r="R18" s="68">
        <v>-2.32898150817512</v>
      </c>
      <c r="S18" s="67">
        <v>27.0495632276359</v>
      </c>
      <c r="T18" s="67">
        <v>28.080079347020298</v>
      </c>
      <c r="U18" s="69">
        <v>-3.8097329362106498</v>
      </c>
    </row>
    <row r="19" spans="1:21" ht="12" thickBot="1" x14ac:dyDescent="0.2">
      <c r="A19" s="50"/>
      <c r="B19" s="52" t="s">
        <v>17</v>
      </c>
      <c r="C19" s="53"/>
      <c r="D19" s="67">
        <v>875322.33660000004</v>
      </c>
      <c r="E19" s="67">
        <v>1085582</v>
      </c>
      <c r="F19" s="68">
        <v>80.631618486673503</v>
      </c>
      <c r="G19" s="67">
        <v>645494.98300000001</v>
      </c>
      <c r="H19" s="68">
        <v>35.604824150895098</v>
      </c>
      <c r="I19" s="67">
        <v>100610.0514</v>
      </c>
      <c r="J19" s="68">
        <v>11.4940573538655</v>
      </c>
      <c r="K19" s="67">
        <v>78739.789799999999</v>
      </c>
      <c r="L19" s="68">
        <v>12.198358139679</v>
      </c>
      <c r="M19" s="68">
        <v>0.277753619301635</v>
      </c>
      <c r="N19" s="67">
        <v>37729017.838299997</v>
      </c>
      <c r="O19" s="67">
        <v>62465807.187299997</v>
      </c>
      <c r="P19" s="67">
        <v>17003</v>
      </c>
      <c r="Q19" s="67">
        <v>17887</v>
      </c>
      <c r="R19" s="68">
        <v>-4.9421367473584201</v>
      </c>
      <c r="S19" s="67">
        <v>51.480464423925199</v>
      </c>
      <c r="T19" s="67">
        <v>54.235192329624901</v>
      </c>
      <c r="U19" s="69">
        <v>-5.3510160339956601</v>
      </c>
    </row>
    <row r="20" spans="1:21" ht="12" thickBot="1" x14ac:dyDescent="0.2">
      <c r="A20" s="50"/>
      <c r="B20" s="52" t="s">
        <v>18</v>
      </c>
      <c r="C20" s="53"/>
      <c r="D20" s="67">
        <v>1454484.2009999999</v>
      </c>
      <c r="E20" s="67">
        <v>1099518</v>
      </c>
      <c r="F20" s="68">
        <v>132.283800810901</v>
      </c>
      <c r="G20" s="67">
        <v>869871.25179999997</v>
      </c>
      <c r="H20" s="68">
        <v>67.206836412891803</v>
      </c>
      <c r="I20" s="67">
        <v>-29998.303599999999</v>
      </c>
      <c r="J20" s="68">
        <v>-2.0624702268594799</v>
      </c>
      <c r="K20" s="67">
        <v>51285.773699999998</v>
      </c>
      <c r="L20" s="68">
        <v>5.8957890140495799</v>
      </c>
      <c r="M20" s="68">
        <v>-1.58492446220032</v>
      </c>
      <c r="N20" s="67">
        <v>51964879.282300003</v>
      </c>
      <c r="O20" s="67">
        <v>95197831.238999993</v>
      </c>
      <c r="P20" s="67">
        <v>37903</v>
      </c>
      <c r="Q20" s="67">
        <v>37772</v>
      </c>
      <c r="R20" s="68">
        <v>0.346817748596839</v>
      </c>
      <c r="S20" s="67">
        <v>38.3738543387067</v>
      </c>
      <c r="T20" s="67">
        <v>32.338650277983703</v>
      </c>
      <c r="U20" s="69">
        <v>15.727385650274501</v>
      </c>
    </row>
    <row r="21" spans="1:21" ht="12" thickBot="1" x14ac:dyDescent="0.2">
      <c r="A21" s="50"/>
      <c r="B21" s="52" t="s">
        <v>19</v>
      </c>
      <c r="C21" s="53"/>
      <c r="D21" s="67">
        <v>551405.56700000004</v>
      </c>
      <c r="E21" s="67">
        <v>685827</v>
      </c>
      <c r="F21" s="68">
        <v>80.400096088372095</v>
      </c>
      <c r="G21" s="67">
        <v>380177.69199999998</v>
      </c>
      <c r="H21" s="68">
        <v>45.038906438518701</v>
      </c>
      <c r="I21" s="67">
        <v>84487.662400000001</v>
      </c>
      <c r="J21" s="68">
        <v>15.3222360194271</v>
      </c>
      <c r="K21" s="67">
        <v>60479.764799999997</v>
      </c>
      <c r="L21" s="68">
        <v>15.9082886956976</v>
      </c>
      <c r="M21" s="68">
        <v>0.39695752255967798</v>
      </c>
      <c r="N21" s="67">
        <v>24837082.402800001</v>
      </c>
      <c r="O21" s="67">
        <v>38374477.893100001</v>
      </c>
      <c r="P21" s="67">
        <v>32360</v>
      </c>
      <c r="Q21" s="67">
        <v>33201</v>
      </c>
      <c r="R21" s="68">
        <v>-2.5330562332459898</v>
      </c>
      <c r="S21" s="67">
        <v>17.039727039555</v>
      </c>
      <c r="T21" s="67">
        <v>17.778882247522699</v>
      </c>
      <c r="U21" s="69">
        <v>-4.3378347919061904</v>
      </c>
    </row>
    <row r="22" spans="1:21" ht="12" thickBot="1" x14ac:dyDescent="0.2">
      <c r="A22" s="50"/>
      <c r="B22" s="52" t="s">
        <v>20</v>
      </c>
      <c r="C22" s="53"/>
      <c r="D22" s="67">
        <v>1658689.9946999999</v>
      </c>
      <c r="E22" s="67">
        <v>2122247</v>
      </c>
      <c r="F22" s="68">
        <v>78.157254772889303</v>
      </c>
      <c r="G22" s="67">
        <v>915749.71160000004</v>
      </c>
      <c r="H22" s="68">
        <v>81.129185593947199</v>
      </c>
      <c r="I22" s="67">
        <v>220697.02</v>
      </c>
      <c r="J22" s="68">
        <v>13.3055013718773</v>
      </c>
      <c r="K22" s="67">
        <v>132309.84520000001</v>
      </c>
      <c r="L22" s="68">
        <v>14.4482540943232</v>
      </c>
      <c r="M22" s="68">
        <v>0.66803173011345995</v>
      </c>
      <c r="N22" s="67">
        <v>59705975.268799998</v>
      </c>
      <c r="O22" s="67">
        <v>97411544.970599994</v>
      </c>
      <c r="P22" s="67">
        <v>80299</v>
      </c>
      <c r="Q22" s="67">
        <v>81461</v>
      </c>
      <c r="R22" s="68">
        <v>-1.42644946661593</v>
      </c>
      <c r="S22" s="67">
        <v>20.656421558176302</v>
      </c>
      <c r="T22" s="67">
        <v>21.322845723720601</v>
      </c>
      <c r="U22" s="69">
        <v>-3.2262324026808402</v>
      </c>
    </row>
    <row r="23" spans="1:21" ht="12" thickBot="1" x14ac:dyDescent="0.2">
      <c r="A23" s="50"/>
      <c r="B23" s="52" t="s">
        <v>21</v>
      </c>
      <c r="C23" s="53"/>
      <c r="D23" s="67">
        <v>3220063.5888</v>
      </c>
      <c r="E23" s="67">
        <v>3287446</v>
      </c>
      <c r="F23" s="68">
        <v>97.950311238572397</v>
      </c>
      <c r="G23" s="67">
        <v>2465202.5806</v>
      </c>
      <c r="H23" s="68">
        <v>30.6206481422827</v>
      </c>
      <c r="I23" s="67">
        <v>346879.51069999998</v>
      </c>
      <c r="J23" s="68">
        <v>10.772442876796401</v>
      </c>
      <c r="K23" s="67">
        <v>125738.34910000001</v>
      </c>
      <c r="L23" s="68">
        <v>5.1005280494796796</v>
      </c>
      <c r="M23" s="68">
        <v>1.7587407754505</v>
      </c>
      <c r="N23" s="67">
        <v>94533356.958100006</v>
      </c>
      <c r="O23" s="67">
        <v>188147115.43470001</v>
      </c>
      <c r="P23" s="67">
        <v>92783</v>
      </c>
      <c r="Q23" s="67">
        <v>91515</v>
      </c>
      <c r="R23" s="68">
        <v>1.3855652078894201</v>
      </c>
      <c r="S23" s="67">
        <v>34.705318741579802</v>
      </c>
      <c r="T23" s="67">
        <v>34.029017939135699</v>
      </c>
      <c r="U23" s="69">
        <v>1.9486949751995499</v>
      </c>
    </row>
    <row r="24" spans="1:21" ht="12" thickBot="1" x14ac:dyDescent="0.2">
      <c r="A24" s="50"/>
      <c r="B24" s="52" t="s">
        <v>22</v>
      </c>
      <c r="C24" s="53"/>
      <c r="D24" s="67">
        <v>309483.79379999998</v>
      </c>
      <c r="E24" s="67">
        <v>490100</v>
      </c>
      <c r="F24" s="68">
        <v>63.147070761069202</v>
      </c>
      <c r="G24" s="67">
        <v>237395.27619999999</v>
      </c>
      <c r="H24" s="68">
        <v>30.366449894844202</v>
      </c>
      <c r="I24" s="67">
        <v>52024.345399999998</v>
      </c>
      <c r="J24" s="68">
        <v>16.8100386651005</v>
      </c>
      <c r="K24" s="67">
        <v>37624.841800000002</v>
      </c>
      <c r="L24" s="68">
        <v>15.8490271593702</v>
      </c>
      <c r="M24" s="68">
        <v>0.38271266830947798</v>
      </c>
      <c r="N24" s="67">
        <v>15590923.0583</v>
      </c>
      <c r="O24" s="67">
        <v>25165020.309999999</v>
      </c>
      <c r="P24" s="67">
        <v>22430</v>
      </c>
      <c r="Q24" s="67">
        <v>22791</v>
      </c>
      <c r="R24" s="68">
        <v>-1.5839585801412901</v>
      </c>
      <c r="S24" s="67">
        <v>13.797761649576501</v>
      </c>
      <c r="T24" s="67">
        <v>14.780282067482799</v>
      </c>
      <c r="U24" s="69">
        <v>-7.12086817311038</v>
      </c>
    </row>
    <row r="25" spans="1:21" ht="12" thickBot="1" x14ac:dyDescent="0.2">
      <c r="A25" s="50"/>
      <c r="B25" s="52" t="s">
        <v>23</v>
      </c>
      <c r="C25" s="53"/>
      <c r="D25" s="67">
        <v>307369.85090000002</v>
      </c>
      <c r="E25" s="67">
        <v>446284</v>
      </c>
      <c r="F25" s="68">
        <v>68.873150482652306</v>
      </c>
      <c r="G25" s="67">
        <v>240280.72769999999</v>
      </c>
      <c r="H25" s="68">
        <v>27.921142008427498</v>
      </c>
      <c r="I25" s="67">
        <v>22624.763999999999</v>
      </c>
      <c r="J25" s="68">
        <v>7.3607622653142899</v>
      </c>
      <c r="K25" s="67">
        <v>19812.335899999998</v>
      </c>
      <c r="L25" s="68">
        <v>8.2454952128896899</v>
      </c>
      <c r="M25" s="68">
        <v>0.141953382690226</v>
      </c>
      <c r="N25" s="67">
        <v>16935747.922800001</v>
      </c>
      <c r="O25" s="67">
        <v>32649558.374499999</v>
      </c>
      <c r="P25" s="67">
        <v>16443</v>
      </c>
      <c r="Q25" s="67">
        <v>16765</v>
      </c>
      <c r="R25" s="68">
        <v>-1.9206680584551099</v>
      </c>
      <c r="S25" s="67">
        <v>18.693051809280501</v>
      </c>
      <c r="T25" s="67">
        <v>18.6696906471816</v>
      </c>
      <c r="U25" s="69">
        <v>0.12497243541214299</v>
      </c>
    </row>
    <row r="26" spans="1:21" ht="12" thickBot="1" x14ac:dyDescent="0.2">
      <c r="A26" s="50"/>
      <c r="B26" s="52" t="s">
        <v>24</v>
      </c>
      <c r="C26" s="53"/>
      <c r="D26" s="67">
        <v>531206.39890000003</v>
      </c>
      <c r="E26" s="67">
        <v>531356</v>
      </c>
      <c r="F26" s="68">
        <v>99.971845410609802</v>
      </c>
      <c r="G26" s="67">
        <v>557827.06000000006</v>
      </c>
      <c r="H26" s="68">
        <v>-4.7722068377249496</v>
      </c>
      <c r="I26" s="67">
        <v>110535.7291</v>
      </c>
      <c r="J26" s="68">
        <v>20.808433281092402</v>
      </c>
      <c r="K26" s="67">
        <v>80620.322700000004</v>
      </c>
      <c r="L26" s="68">
        <v>14.4525657647372</v>
      </c>
      <c r="M26" s="68">
        <v>0.371065326931518</v>
      </c>
      <c r="N26" s="67">
        <v>35754775.254500002</v>
      </c>
      <c r="O26" s="67">
        <v>58424721.694200002</v>
      </c>
      <c r="P26" s="67">
        <v>32320</v>
      </c>
      <c r="Q26" s="67">
        <v>32938</v>
      </c>
      <c r="R26" s="68">
        <v>-1.87625235290546</v>
      </c>
      <c r="S26" s="67">
        <v>16.435841550123801</v>
      </c>
      <c r="T26" s="67">
        <v>15.237185503066399</v>
      </c>
      <c r="U26" s="69">
        <v>7.2929399045488399</v>
      </c>
    </row>
    <row r="27" spans="1:21" ht="12" thickBot="1" x14ac:dyDescent="0.2">
      <c r="A27" s="50"/>
      <c r="B27" s="52" t="s">
        <v>25</v>
      </c>
      <c r="C27" s="53"/>
      <c r="D27" s="67">
        <v>259585.29759999999</v>
      </c>
      <c r="E27" s="67">
        <v>359573</v>
      </c>
      <c r="F27" s="68">
        <v>72.192655622085098</v>
      </c>
      <c r="G27" s="67">
        <v>235148.72150000001</v>
      </c>
      <c r="H27" s="68">
        <v>10.391966387961</v>
      </c>
      <c r="I27" s="67">
        <v>71093.999800000005</v>
      </c>
      <c r="J27" s="68">
        <v>27.387529439186501</v>
      </c>
      <c r="K27" s="67">
        <v>65859.264599999995</v>
      </c>
      <c r="L27" s="68">
        <v>28.0074942274351</v>
      </c>
      <c r="M27" s="68">
        <v>7.9483657034336005E-2</v>
      </c>
      <c r="N27" s="67">
        <v>10019557.2795</v>
      </c>
      <c r="O27" s="67">
        <v>19069885.740200002</v>
      </c>
      <c r="P27" s="67">
        <v>29534</v>
      </c>
      <c r="Q27" s="67">
        <v>29213</v>
      </c>
      <c r="R27" s="68">
        <v>1.09882586519701</v>
      </c>
      <c r="S27" s="67">
        <v>8.7893714904855393</v>
      </c>
      <c r="T27" s="67">
        <v>8.7483099887036602</v>
      </c>
      <c r="U27" s="69">
        <v>0.46717221847238899</v>
      </c>
    </row>
    <row r="28" spans="1:21" ht="12" thickBot="1" x14ac:dyDescent="0.2">
      <c r="A28" s="50"/>
      <c r="B28" s="52" t="s">
        <v>26</v>
      </c>
      <c r="C28" s="53"/>
      <c r="D28" s="67">
        <v>767920.35419999994</v>
      </c>
      <c r="E28" s="67">
        <v>854351</v>
      </c>
      <c r="F28" s="68">
        <v>89.883473443584705</v>
      </c>
      <c r="G28" s="67">
        <v>751409.93929999997</v>
      </c>
      <c r="H28" s="68">
        <v>2.1972579861507802</v>
      </c>
      <c r="I28" s="67">
        <v>29861.665499999999</v>
      </c>
      <c r="J28" s="68">
        <v>3.8886409686469499</v>
      </c>
      <c r="K28" s="67">
        <v>16929.345099999999</v>
      </c>
      <c r="L28" s="68">
        <v>2.2530105358695498</v>
      </c>
      <c r="M28" s="68">
        <v>0.76389962657208799</v>
      </c>
      <c r="N28" s="67">
        <v>31594540.0781</v>
      </c>
      <c r="O28" s="67">
        <v>74470899.673700005</v>
      </c>
      <c r="P28" s="67">
        <v>27392</v>
      </c>
      <c r="Q28" s="67">
        <v>27268</v>
      </c>
      <c r="R28" s="68">
        <v>0.45474548921813401</v>
      </c>
      <c r="S28" s="67">
        <v>28.034475547605101</v>
      </c>
      <c r="T28" s="67">
        <v>23.6613236467654</v>
      </c>
      <c r="U28" s="69">
        <v>15.5991928346</v>
      </c>
    </row>
    <row r="29" spans="1:21" ht="12" thickBot="1" x14ac:dyDescent="0.2">
      <c r="A29" s="50"/>
      <c r="B29" s="52" t="s">
        <v>27</v>
      </c>
      <c r="C29" s="53"/>
      <c r="D29" s="67">
        <v>601250.1324</v>
      </c>
      <c r="E29" s="67">
        <v>1110295</v>
      </c>
      <c r="F29" s="68">
        <v>54.152286770632998</v>
      </c>
      <c r="G29" s="67">
        <v>689122.67520000006</v>
      </c>
      <c r="H29" s="68">
        <v>-12.7513643016459</v>
      </c>
      <c r="I29" s="67">
        <v>85383.147200000007</v>
      </c>
      <c r="J29" s="68">
        <v>14.2009361160849</v>
      </c>
      <c r="K29" s="67">
        <v>74477.941500000001</v>
      </c>
      <c r="L29" s="68">
        <v>10.807646327757899</v>
      </c>
      <c r="M29" s="68">
        <v>0.146421953673357</v>
      </c>
      <c r="N29" s="67">
        <v>22153646.801800001</v>
      </c>
      <c r="O29" s="67">
        <v>44001728.622500002</v>
      </c>
      <c r="P29" s="67">
        <v>70845</v>
      </c>
      <c r="Q29" s="67">
        <v>71053</v>
      </c>
      <c r="R29" s="68">
        <v>-0.29273922283366</v>
      </c>
      <c r="S29" s="67">
        <v>8.48683933093373</v>
      </c>
      <c r="T29" s="67">
        <v>8.87723634892264</v>
      </c>
      <c r="U29" s="69">
        <v>-4.6000283823678201</v>
      </c>
    </row>
    <row r="30" spans="1:21" ht="12" thickBot="1" x14ac:dyDescent="0.2">
      <c r="A30" s="50"/>
      <c r="B30" s="52" t="s">
        <v>28</v>
      </c>
      <c r="C30" s="53"/>
      <c r="D30" s="67">
        <v>890860.16390000004</v>
      </c>
      <c r="E30" s="67">
        <v>1204044</v>
      </c>
      <c r="F30" s="68">
        <v>73.989004048024796</v>
      </c>
      <c r="G30" s="67">
        <v>799614.91240000003</v>
      </c>
      <c r="H30" s="68">
        <v>11.4111493026227</v>
      </c>
      <c r="I30" s="67">
        <v>113953.43799999999</v>
      </c>
      <c r="J30" s="68">
        <v>12.7913944991249</v>
      </c>
      <c r="K30" s="67">
        <v>73641.186000000002</v>
      </c>
      <c r="L30" s="68">
        <v>9.2095813694832191</v>
      </c>
      <c r="M30" s="68">
        <v>0.54741448623600397</v>
      </c>
      <c r="N30" s="67">
        <v>48230193.414899997</v>
      </c>
      <c r="O30" s="67">
        <v>79695383.069000006</v>
      </c>
      <c r="P30" s="67">
        <v>46540</v>
      </c>
      <c r="Q30" s="67">
        <v>51369</v>
      </c>
      <c r="R30" s="68">
        <v>-9.4006112636025705</v>
      </c>
      <c r="S30" s="67">
        <v>19.1418170154706</v>
      </c>
      <c r="T30" s="67">
        <v>19.894329983063699</v>
      </c>
      <c r="U30" s="69">
        <v>-3.9312514950120199</v>
      </c>
    </row>
    <row r="31" spans="1:21" ht="12" thickBot="1" x14ac:dyDescent="0.2">
      <c r="A31" s="50"/>
      <c r="B31" s="52" t="s">
        <v>29</v>
      </c>
      <c r="C31" s="53"/>
      <c r="D31" s="67">
        <v>402805.99489999999</v>
      </c>
      <c r="E31" s="67">
        <v>625763</v>
      </c>
      <c r="F31" s="68">
        <v>64.370375829187694</v>
      </c>
      <c r="G31" s="67">
        <v>701386.00639999995</v>
      </c>
      <c r="H31" s="68">
        <v>-42.569998371156601</v>
      </c>
      <c r="I31" s="67">
        <v>29218.678599999999</v>
      </c>
      <c r="J31" s="68">
        <v>7.25378444460683</v>
      </c>
      <c r="K31" s="67">
        <v>35685.138400000003</v>
      </c>
      <c r="L31" s="68">
        <v>5.0878030177934299</v>
      </c>
      <c r="M31" s="68">
        <v>-0.18120876336576</v>
      </c>
      <c r="N31" s="67">
        <v>34188872.516099997</v>
      </c>
      <c r="O31" s="67">
        <v>93706202.007400006</v>
      </c>
      <c r="P31" s="67">
        <v>15711</v>
      </c>
      <c r="Q31" s="67">
        <v>14949</v>
      </c>
      <c r="R31" s="68">
        <v>5.0973309251455099</v>
      </c>
      <c r="S31" s="67">
        <v>25.6384695372669</v>
      </c>
      <c r="T31" s="67">
        <v>25.166433574152101</v>
      </c>
      <c r="U31" s="69">
        <v>1.8411237941821501</v>
      </c>
    </row>
    <row r="32" spans="1:21" ht="12" thickBot="1" x14ac:dyDescent="0.2">
      <c r="A32" s="50"/>
      <c r="B32" s="52" t="s">
        <v>30</v>
      </c>
      <c r="C32" s="53"/>
      <c r="D32" s="67">
        <v>141288.5754</v>
      </c>
      <c r="E32" s="67">
        <v>252380</v>
      </c>
      <c r="F32" s="68">
        <v>55.982476979158399</v>
      </c>
      <c r="G32" s="67">
        <v>149760.7531</v>
      </c>
      <c r="H32" s="68">
        <v>-5.6571414904296402</v>
      </c>
      <c r="I32" s="67">
        <v>38532.792800000003</v>
      </c>
      <c r="J32" s="68">
        <v>27.272405211044401</v>
      </c>
      <c r="K32" s="67">
        <v>42956.931900000003</v>
      </c>
      <c r="L32" s="68">
        <v>28.6837045159063</v>
      </c>
      <c r="M32" s="68">
        <v>-0.102990109030575</v>
      </c>
      <c r="N32" s="67">
        <v>4541161.4556</v>
      </c>
      <c r="O32" s="67">
        <v>8490668.9749999996</v>
      </c>
      <c r="P32" s="67">
        <v>23690</v>
      </c>
      <c r="Q32" s="67">
        <v>23010</v>
      </c>
      <c r="R32" s="68">
        <v>2.9552368535419302</v>
      </c>
      <c r="S32" s="67">
        <v>5.9640597467285801</v>
      </c>
      <c r="T32" s="67">
        <v>5.9178829335071699</v>
      </c>
      <c r="U32" s="69">
        <v>0.774251351971041</v>
      </c>
    </row>
    <row r="33" spans="1:21" ht="12" thickBot="1" x14ac:dyDescent="0.2">
      <c r="A33" s="50"/>
      <c r="B33" s="52" t="s">
        <v>31</v>
      </c>
      <c r="C33" s="53"/>
      <c r="D33" s="67">
        <v>5.4423000000000004</v>
      </c>
      <c r="E33" s="70"/>
      <c r="F33" s="70"/>
      <c r="G33" s="67">
        <v>-143.96940000000001</v>
      </c>
      <c r="H33" s="68">
        <v>-103.780178287886</v>
      </c>
      <c r="I33" s="67">
        <v>242041.84099999999</v>
      </c>
      <c r="J33" s="68">
        <v>4447418.2055380996</v>
      </c>
      <c r="K33" s="67">
        <v>-6.8059000000000003</v>
      </c>
      <c r="L33" s="68">
        <v>4.72732400079461</v>
      </c>
      <c r="M33" s="68">
        <v>-35564.531788595203</v>
      </c>
      <c r="N33" s="67">
        <v>68.548599999999993</v>
      </c>
      <c r="O33" s="67">
        <v>92.995199999999997</v>
      </c>
      <c r="P33" s="67">
        <v>2</v>
      </c>
      <c r="Q33" s="67">
        <v>1</v>
      </c>
      <c r="R33" s="68">
        <v>100</v>
      </c>
      <c r="S33" s="67">
        <v>2.7211500000000002</v>
      </c>
      <c r="T33" s="67">
        <v>11.194900000000001</v>
      </c>
      <c r="U33" s="69">
        <v>-311.40326700108398</v>
      </c>
    </row>
    <row r="34" spans="1:21" ht="12" thickBot="1" x14ac:dyDescent="0.2">
      <c r="A34" s="50"/>
      <c r="B34" s="52" t="s">
        <v>32</v>
      </c>
      <c r="C34" s="53"/>
      <c r="D34" s="67">
        <v>126906.1075</v>
      </c>
      <c r="E34" s="67">
        <v>150618</v>
      </c>
      <c r="F34" s="68">
        <v>84.256933102285302</v>
      </c>
      <c r="G34" s="67">
        <v>91786.882400000002</v>
      </c>
      <c r="H34" s="68">
        <v>38.261703831439903</v>
      </c>
      <c r="I34" s="67">
        <v>15761.0849</v>
      </c>
      <c r="J34" s="68">
        <v>12.419484932984799</v>
      </c>
      <c r="K34" s="67">
        <v>6860.1333999999997</v>
      </c>
      <c r="L34" s="68">
        <v>7.4739801817258398</v>
      </c>
      <c r="M34" s="68">
        <v>1.29748956485307</v>
      </c>
      <c r="N34" s="67">
        <v>10198646.4989</v>
      </c>
      <c r="O34" s="67">
        <v>18734368.0306</v>
      </c>
      <c r="P34" s="67">
        <v>6447</v>
      </c>
      <c r="Q34" s="67">
        <v>6565</v>
      </c>
      <c r="R34" s="68">
        <v>-1.7974105102817901</v>
      </c>
      <c r="S34" s="67">
        <v>19.684521095082999</v>
      </c>
      <c r="T34" s="67">
        <v>20.5788940137091</v>
      </c>
      <c r="U34" s="69">
        <v>-4.5435340504650696</v>
      </c>
    </row>
    <row r="35" spans="1:21" ht="12" thickBot="1" x14ac:dyDescent="0.2">
      <c r="A35" s="50"/>
      <c r="B35" s="52" t="s">
        <v>36</v>
      </c>
      <c r="C35" s="53"/>
      <c r="D35" s="70"/>
      <c r="E35" s="67">
        <v>120841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7254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82167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422036.7525</v>
      </c>
      <c r="E38" s="67">
        <v>127948</v>
      </c>
      <c r="F38" s="68">
        <v>329.85021454028202</v>
      </c>
      <c r="G38" s="67">
        <v>263970.94</v>
      </c>
      <c r="H38" s="68">
        <v>59.8800051626895</v>
      </c>
      <c r="I38" s="67">
        <v>25868.922299999998</v>
      </c>
      <c r="J38" s="68">
        <v>6.1295425449943499</v>
      </c>
      <c r="K38" s="67">
        <v>13672.924499999999</v>
      </c>
      <c r="L38" s="68">
        <v>5.1797082284890896</v>
      </c>
      <c r="M38" s="68">
        <v>0.89198165323007494</v>
      </c>
      <c r="N38" s="67">
        <v>10430716.9518</v>
      </c>
      <c r="O38" s="67">
        <v>17703081.069800001</v>
      </c>
      <c r="P38" s="67">
        <v>526</v>
      </c>
      <c r="Q38" s="67">
        <v>535</v>
      </c>
      <c r="R38" s="68">
        <v>-1.6822429906542</v>
      </c>
      <c r="S38" s="67">
        <v>802.35124049429703</v>
      </c>
      <c r="T38" s="67">
        <v>746.65692112149497</v>
      </c>
      <c r="U38" s="69">
        <v>6.9413888284749303</v>
      </c>
    </row>
    <row r="39" spans="1:21" ht="12" thickBot="1" x14ac:dyDescent="0.2">
      <c r="A39" s="50"/>
      <c r="B39" s="52" t="s">
        <v>34</v>
      </c>
      <c r="C39" s="53"/>
      <c r="D39" s="67">
        <v>618308.30830000003</v>
      </c>
      <c r="E39" s="67">
        <v>339098</v>
      </c>
      <c r="F39" s="68">
        <v>182.33911975299199</v>
      </c>
      <c r="G39" s="67">
        <v>468856.94260000001</v>
      </c>
      <c r="H39" s="68">
        <v>31.875685762747199</v>
      </c>
      <c r="I39" s="67">
        <v>44488.1607</v>
      </c>
      <c r="J39" s="68">
        <v>7.1951419870642601</v>
      </c>
      <c r="K39" s="67">
        <v>35377.915699999998</v>
      </c>
      <c r="L39" s="68">
        <v>7.5455672051724898</v>
      </c>
      <c r="M39" s="68">
        <v>0.25751220273273501</v>
      </c>
      <c r="N39" s="67">
        <v>24469385.263</v>
      </c>
      <c r="O39" s="67">
        <v>43278335.566699997</v>
      </c>
      <c r="P39" s="67">
        <v>3204</v>
      </c>
      <c r="Q39" s="67">
        <v>3205</v>
      </c>
      <c r="R39" s="68">
        <v>-3.1201248049916998E-2</v>
      </c>
      <c r="S39" s="67">
        <v>192.98012119225999</v>
      </c>
      <c r="T39" s="67">
        <v>185.33889288611499</v>
      </c>
      <c r="U39" s="69">
        <v>3.95959348503649</v>
      </c>
    </row>
    <row r="40" spans="1:21" ht="12" thickBot="1" x14ac:dyDescent="0.2">
      <c r="A40" s="50"/>
      <c r="B40" s="52" t="s">
        <v>39</v>
      </c>
      <c r="C40" s="53"/>
      <c r="D40" s="70"/>
      <c r="E40" s="67">
        <v>51513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18672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112636.6759</v>
      </c>
      <c r="E42" s="72">
        <v>17447</v>
      </c>
      <c r="F42" s="73">
        <v>645.59337364589896</v>
      </c>
      <c r="G42" s="72">
        <v>11234.1515</v>
      </c>
      <c r="H42" s="73">
        <v>902.62735374362705</v>
      </c>
      <c r="I42" s="72">
        <v>10022.8518</v>
      </c>
      <c r="J42" s="73">
        <v>8.8983909724914003</v>
      </c>
      <c r="K42" s="72">
        <v>1097.42</v>
      </c>
      <c r="L42" s="73">
        <v>9.7686060224485995</v>
      </c>
      <c r="M42" s="73">
        <v>8.13310473656394</v>
      </c>
      <c r="N42" s="72">
        <v>1523706.5267</v>
      </c>
      <c r="O42" s="72">
        <v>2112049.5024999999</v>
      </c>
      <c r="P42" s="72">
        <v>34</v>
      </c>
      <c r="Q42" s="72">
        <v>27</v>
      </c>
      <c r="R42" s="73">
        <v>25.925925925925899</v>
      </c>
      <c r="S42" s="72">
        <v>3312.8434088235299</v>
      </c>
      <c r="T42" s="72">
        <v>1460.75334074074</v>
      </c>
      <c r="U42" s="74">
        <v>55.9063571537935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100735</v>
      </c>
      <c r="D2" s="32">
        <v>961562.95974957303</v>
      </c>
      <c r="E2" s="32">
        <v>748332.12629401695</v>
      </c>
      <c r="F2" s="32">
        <v>213230.83345555601</v>
      </c>
      <c r="G2" s="32">
        <v>748332.12629401695</v>
      </c>
      <c r="H2" s="32">
        <v>0.22175441690379699</v>
      </c>
    </row>
    <row r="3" spans="1:8" ht="14.25" x14ac:dyDescent="0.2">
      <c r="A3" s="32">
        <v>2</v>
      </c>
      <c r="B3" s="33">
        <v>13</v>
      </c>
      <c r="C3" s="32">
        <v>57859</v>
      </c>
      <c r="D3" s="32">
        <v>504462.67233253899</v>
      </c>
      <c r="E3" s="32">
        <v>443886.96808107599</v>
      </c>
      <c r="F3" s="32">
        <v>60575.704251463598</v>
      </c>
      <c r="G3" s="32">
        <v>443886.96808107599</v>
      </c>
      <c r="H3" s="32">
        <v>0.12007965618421899</v>
      </c>
    </row>
    <row r="4" spans="1:8" ht="14.25" x14ac:dyDescent="0.2">
      <c r="A4" s="32">
        <v>3</v>
      </c>
      <c r="B4" s="33">
        <v>14</v>
      </c>
      <c r="C4" s="32">
        <v>133303</v>
      </c>
      <c r="D4" s="32">
        <v>360526.94301196601</v>
      </c>
      <c r="E4" s="32">
        <v>362107.10214786301</v>
      </c>
      <c r="F4" s="32">
        <v>-1580.1591358974399</v>
      </c>
      <c r="G4" s="32">
        <v>362107.10214786301</v>
      </c>
      <c r="H4" s="32">
        <v>-4.3829155255256198E-3</v>
      </c>
    </row>
    <row r="5" spans="1:8" ht="14.25" x14ac:dyDescent="0.2">
      <c r="A5" s="32">
        <v>4</v>
      </c>
      <c r="B5" s="33">
        <v>15</v>
      </c>
      <c r="C5" s="32">
        <v>4927</v>
      </c>
      <c r="D5" s="32">
        <v>81717.893696581203</v>
      </c>
      <c r="E5" s="32">
        <v>63179.960642735001</v>
      </c>
      <c r="F5" s="32">
        <v>18537.933053846202</v>
      </c>
      <c r="G5" s="32">
        <v>63179.960642735001</v>
      </c>
      <c r="H5" s="32">
        <v>0.22685280071801101</v>
      </c>
    </row>
    <row r="6" spans="1:8" ht="14.25" x14ac:dyDescent="0.2">
      <c r="A6" s="32">
        <v>5</v>
      </c>
      <c r="B6" s="33">
        <v>16</v>
      </c>
      <c r="C6" s="32">
        <v>3123</v>
      </c>
      <c r="D6" s="32">
        <v>178669.03471367501</v>
      </c>
      <c r="E6" s="32">
        <v>149502.16213504301</v>
      </c>
      <c r="F6" s="32">
        <v>29166.872578632501</v>
      </c>
      <c r="G6" s="32">
        <v>149502.16213504301</v>
      </c>
      <c r="H6" s="32">
        <v>0.16324525749732499</v>
      </c>
    </row>
    <row r="7" spans="1:8" ht="14.25" x14ac:dyDescent="0.2">
      <c r="A7" s="32">
        <v>6</v>
      </c>
      <c r="B7" s="33">
        <v>17</v>
      </c>
      <c r="C7" s="32">
        <v>29536</v>
      </c>
      <c r="D7" s="32">
        <v>445764.12510683801</v>
      </c>
      <c r="E7" s="32">
        <v>357517.20206923102</v>
      </c>
      <c r="F7" s="32">
        <v>88246.923037606801</v>
      </c>
      <c r="G7" s="32">
        <v>357517.20206923102</v>
      </c>
      <c r="H7" s="32">
        <v>0.197967754844463</v>
      </c>
    </row>
    <row r="8" spans="1:8" ht="14.25" x14ac:dyDescent="0.2">
      <c r="A8" s="32">
        <v>7</v>
      </c>
      <c r="B8" s="33">
        <v>18</v>
      </c>
      <c r="C8" s="32">
        <v>108439</v>
      </c>
      <c r="D8" s="32">
        <v>171929.40075641</v>
      </c>
      <c r="E8" s="32">
        <v>140790.84258717901</v>
      </c>
      <c r="F8" s="32">
        <v>31138.558169230801</v>
      </c>
      <c r="G8" s="32">
        <v>140790.84258717901</v>
      </c>
      <c r="H8" s="32">
        <v>0.18111246844481199</v>
      </c>
    </row>
    <row r="9" spans="1:8" ht="14.25" x14ac:dyDescent="0.2">
      <c r="A9" s="32">
        <v>8</v>
      </c>
      <c r="B9" s="33">
        <v>19</v>
      </c>
      <c r="C9" s="32">
        <v>17322</v>
      </c>
      <c r="D9" s="32">
        <v>127469.269961538</v>
      </c>
      <c r="E9" s="32">
        <v>122445.041969231</v>
      </c>
      <c r="F9" s="32">
        <v>5024.2279923076903</v>
      </c>
      <c r="G9" s="32">
        <v>122445.041969231</v>
      </c>
      <c r="H9" s="32">
        <v>3.9415209593839103E-2</v>
      </c>
    </row>
    <row r="10" spans="1:8" ht="14.25" x14ac:dyDescent="0.2">
      <c r="A10" s="32">
        <v>9</v>
      </c>
      <c r="B10" s="33">
        <v>21</v>
      </c>
      <c r="C10" s="32">
        <v>231492</v>
      </c>
      <c r="D10" s="32">
        <v>1242098.8765273499</v>
      </c>
      <c r="E10" s="32">
        <v>1157471.49768034</v>
      </c>
      <c r="F10" s="32">
        <v>84627.378847008498</v>
      </c>
      <c r="G10" s="32">
        <v>1157471.49768034</v>
      </c>
      <c r="H10" s="35">
        <v>6.8132562106173897E-2</v>
      </c>
    </row>
    <row r="11" spans="1:8" ht="14.25" x14ac:dyDescent="0.2">
      <c r="A11" s="32">
        <v>10</v>
      </c>
      <c r="B11" s="33">
        <v>22</v>
      </c>
      <c r="C11" s="32">
        <v>79506</v>
      </c>
      <c r="D11" s="32">
        <v>1948718.9216640999</v>
      </c>
      <c r="E11" s="32">
        <v>1799918.5566888901</v>
      </c>
      <c r="F11" s="32">
        <v>148800.364975214</v>
      </c>
      <c r="G11" s="32">
        <v>1799918.5566888901</v>
      </c>
      <c r="H11" s="32">
        <v>7.6358043903092004E-2</v>
      </c>
    </row>
    <row r="12" spans="1:8" ht="14.25" x14ac:dyDescent="0.2">
      <c r="A12" s="32">
        <v>11</v>
      </c>
      <c r="B12" s="33">
        <v>23</v>
      </c>
      <c r="C12" s="32">
        <v>251798.70199999999</v>
      </c>
      <c r="D12" s="32">
        <v>2565976.0544431</v>
      </c>
      <c r="E12" s="32">
        <v>2194821.62888441</v>
      </c>
      <c r="F12" s="32">
        <v>371154.42555868701</v>
      </c>
      <c r="G12" s="32">
        <v>2194821.62888441</v>
      </c>
      <c r="H12" s="32">
        <v>0.14464453981011099</v>
      </c>
    </row>
    <row r="13" spans="1:8" ht="14.25" x14ac:dyDescent="0.2">
      <c r="A13" s="32">
        <v>12</v>
      </c>
      <c r="B13" s="33">
        <v>24</v>
      </c>
      <c r="C13" s="32">
        <v>31426.5</v>
      </c>
      <c r="D13" s="32">
        <v>875322.27494615398</v>
      </c>
      <c r="E13" s="32">
        <v>774712.28490683797</v>
      </c>
      <c r="F13" s="32">
        <v>100609.99003931601</v>
      </c>
      <c r="G13" s="32">
        <v>774712.28490683797</v>
      </c>
      <c r="H13" s="32">
        <v>0.114940511533887</v>
      </c>
    </row>
    <row r="14" spans="1:8" ht="14.25" x14ac:dyDescent="0.2">
      <c r="A14" s="32">
        <v>13</v>
      </c>
      <c r="B14" s="33">
        <v>25</v>
      </c>
      <c r="C14" s="32">
        <v>84373</v>
      </c>
      <c r="D14" s="32">
        <v>1454484.3924</v>
      </c>
      <c r="E14" s="32">
        <v>1484482.5046000001</v>
      </c>
      <c r="F14" s="32">
        <v>-29998.1122</v>
      </c>
      <c r="G14" s="32">
        <v>1484482.5046000001</v>
      </c>
      <c r="H14" s="32">
        <v>-2.0624567961503599E-2</v>
      </c>
    </row>
    <row r="15" spans="1:8" ht="14.25" x14ac:dyDescent="0.2">
      <c r="A15" s="32">
        <v>14</v>
      </c>
      <c r="B15" s="33">
        <v>26</v>
      </c>
      <c r="C15" s="32">
        <v>84934</v>
      </c>
      <c r="D15" s="32">
        <v>551405.12954929296</v>
      </c>
      <c r="E15" s="32">
        <v>466917.90456196998</v>
      </c>
      <c r="F15" s="32">
        <v>84487.224987323207</v>
      </c>
      <c r="G15" s="32">
        <v>466917.90456196998</v>
      </c>
      <c r="H15" s="32">
        <v>0.153221688482262</v>
      </c>
    </row>
    <row r="16" spans="1:8" ht="14.25" x14ac:dyDescent="0.2">
      <c r="A16" s="32">
        <v>15</v>
      </c>
      <c r="B16" s="33">
        <v>27</v>
      </c>
      <c r="C16" s="32">
        <v>185026.95800000001</v>
      </c>
      <c r="D16" s="32">
        <v>1658691.4589</v>
      </c>
      <c r="E16" s="32">
        <v>1437992.9745</v>
      </c>
      <c r="F16" s="32">
        <v>220698.48439999999</v>
      </c>
      <c r="G16" s="32">
        <v>1437992.9745</v>
      </c>
      <c r="H16" s="32">
        <v>0.13305577912986999</v>
      </c>
    </row>
    <row r="17" spans="1:8" ht="14.25" x14ac:dyDescent="0.2">
      <c r="A17" s="32">
        <v>16</v>
      </c>
      <c r="B17" s="33">
        <v>29</v>
      </c>
      <c r="C17" s="32">
        <v>245227</v>
      </c>
      <c r="D17" s="32">
        <v>3220065.4435453</v>
      </c>
      <c r="E17" s="32">
        <v>2873184.1312128198</v>
      </c>
      <c r="F17" s="32">
        <v>346881.31233247899</v>
      </c>
      <c r="G17" s="32">
        <v>2873184.1312128198</v>
      </c>
      <c r="H17" s="32">
        <v>0.107724926220928</v>
      </c>
    </row>
    <row r="18" spans="1:8" ht="14.25" x14ac:dyDescent="0.2">
      <c r="A18" s="32">
        <v>17</v>
      </c>
      <c r="B18" s="33">
        <v>31</v>
      </c>
      <c r="C18" s="32">
        <v>35495.103999999999</v>
      </c>
      <c r="D18" s="32">
        <v>309483.77381753299</v>
      </c>
      <c r="E18" s="32">
        <v>257459.43637683601</v>
      </c>
      <c r="F18" s="32">
        <v>52024.337440697098</v>
      </c>
      <c r="G18" s="32">
        <v>257459.43637683601</v>
      </c>
      <c r="H18" s="32">
        <v>0.16810037178676099</v>
      </c>
    </row>
    <row r="19" spans="1:8" ht="14.25" x14ac:dyDescent="0.2">
      <c r="A19" s="32">
        <v>18</v>
      </c>
      <c r="B19" s="33">
        <v>32</v>
      </c>
      <c r="C19" s="32">
        <v>14247.548000000001</v>
      </c>
      <c r="D19" s="32">
        <v>307369.84521039302</v>
      </c>
      <c r="E19" s="32">
        <v>284745.095280129</v>
      </c>
      <c r="F19" s="32">
        <v>22624.749930263799</v>
      </c>
      <c r="G19" s="32">
        <v>284745.095280129</v>
      </c>
      <c r="H19" s="32">
        <v>7.3607578241051297E-2</v>
      </c>
    </row>
    <row r="20" spans="1:8" ht="14.25" x14ac:dyDescent="0.2">
      <c r="A20" s="32">
        <v>19</v>
      </c>
      <c r="B20" s="33">
        <v>33</v>
      </c>
      <c r="C20" s="32">
        <v>41288.891000000003</v>
      </c>
      <c r="D20" s="32">
        <v>531206.36377215001</v>
      </c>
      <c r="E20" s="32">
        <v>420670.720958266</v>
      </c>
      <c r="F20" s="32">
        <v>110535.642813884</v>
      </c>
      <c r="G20" s="32">
        <v>420670.720958266</v>
      </c>
      <c r="H20" s="32">
        <v>0.20808418413695101</v>
      </c>
    </row>
    <row r="21" spans="1:8" ht="14.25" x14ac:dyDescent="0.2">
      <c r="A21" s="32">
        <v>20</v>
      </c>
      <c r="B21" s="33">
        <v>34</v>
      </c>
      <c r="C21" s="32">
        <v>39001.682000000001</v>
      </c>
      <c r="D21" s="32">
        <v>259585.254428727</v>
      </c>
      <c r="E21" s="32">
        <v>188491.31941794301</v>
      </c>
      <c r="F21" s="32">
        <v>71093.935010784</v>
      </c>
      <c r="G21" s="32">
        <v>188491.31941794301</v>
      </c>
      <c r="H21" s="32">
        <v>0.27387509035226798</v>
      </c>
    </row>
    <row r="22" spans="1:8" ht="14.25" x14ac:dyDescent="0.2">
      <c r="A22" s="32">
        <v>21</v>
      </c>
      <c r="B22" s="33">
        <v>35</v>
      </c>
      <c r="C22" s="32">
        <v>31624.638999999999</v>
      </c>
      <c r="D22" s="32">
        <v>767920.35288849601</v>
      </c>
      <c r="E22" s="32">
        <v>738058.69366814196</v>
      </c>
      <c r="F22" s="32">
        <v>29861.659220353999</v>
      </c>
      <c r="G22" s="32">
        <v>738058.69366814196</v>
      </c>
      <c r="H22" s="32">
        <v>3.8886401575411803E-2</v>
      </c>
    </row>
    <row r="23" spans="1:8" ht="14.25" x14ac:dyDescent="0.2">
      <c r="A23" s="32">
        <v>22</v>
      </c>
      <c r="B23" s="33">
        <v>36</v>
      </c>
      <c r="C23" s="32">
        <v>109238.27099999999</v>
      </c>
      <c r="D23" s="32">
        <v>601250.13125486695</v>
      </c>
      <c r="E23" s="32">
        <v>515866.97089585901</v>
      </c>
      <c r="F23" s="32">
        <v>85383.1603590085</v>
      </c>
      <c r="G23" s="32">
        <v>515866.97089585901</v>
      </c>
      <c r="H23" s="32">
        <v>0.14200938331739801</v>
      </c>
    </row>
    <row r="24" spans="1:8" ht="14.25" x14ac:dyDescent="0.2">
      <c r="A24" s="32">
        <v>23</v>
      </c>
      <c r="B24" s="33">
        <v>37</v>
      </c>
      <c r="C24" s="32">
        <v>77857.576000000001</v>
      </c>
      <c r="D24" s="32">
        <v>890860.17412825802</v>
      </c>
      <c r="E24" s="32">
        <v>776906.71410879795</v>
      </c>
      <c r="F24" s="32">
        <v>113953.46001946001</v>
      </c>
      <c r="G24" s="32">
        <v>776906.71410879795</v>
      </c>
      <c r="H24" s="32">
        <v>0.12791396823970499</v>
      </c>
    </row>
    <row r="25" spans="1:8" ht="14.25" x14ac:dyDescent="0.2">
      <c r="A25" s="32">
        <v>24</v>
      </c>
      <c r="B25" s="33">
        <v>38</v>
      </c>
      <c r="C25" s="32">
        <v>64381.050999999999</v>
      </c>
      <c r="D25" s="32">
        <v>402805.989662832</v>
      </c>
      <c r="E25" s="32">
        <v>373587.30090619501</v>
      </c>
      <c r="F25" s="32">
        <v>29218.688756637199</v>
      </c>
      <c r="G25" s="32">
        <v>373587.30090619501</v>
      </c>
      <c r="H25" s="32">
        <v>7.2537870603897006E-2</v>
      </c>
    </row>
    <row r="26" spans="1:8" ht="14.25" x14ac:dyDescent="0.2">
      <c r="A26" s="32">
        <v>25</v>
      </c>
      <c r="B26" s="33">
        <v>39</v>
      </c>
      <c r="C26" s="32">
        <v>82820.218999999997</v>
      </c>
      <c r="D26" s="32">
        <v>141288.513107715</v>
      </c>
      <c r="E26" s="32">
        <v>102755.777245045</v>
      </c>
      <c r="F26" s="32">
        <v>38532.735862670299</v>
      </c>
      <c r="G26" s="32">
        <v>102755.777245045</v>
      </c>
      <c r="H26" s="32">
        <v>0.27272376936470299</v>
      </c>
    </row>
    <row r="27" spans="1:8" ht="14.25" x14ac:dyDescent="0.2">
      <c r="A27" s="32">
        <v>26</v>
      </c>
      <c r="B27" s="33">
        <v>40</v>
      </c>
      <c r="C27" s="32">
        <v>-589.31600000000003</v>
      </c>
      <c r="D27" s="32">
        <v>5.4423000000000004</v>
      </c>
      <c r="E27" s="32">
        <v>-242036.39869999999</v>
      </c>
      <c r="F27" s="32">
        <v>242041.84099999999</v>
      </c>
      <c r="G27" s="32">
        <v>-242036.39869999999</v>
      </c>
      <c r="H27" s="32">
        <v>44474.182055381003</v>
      </c>
    </row>
    <row r="28" spans="1:8" ht="14.25" x14ac:dyDescent="0.2">
      <c r="A28" s="32">
        <v>27</v>
      </c>
      <c r="B28" s="33">
        <v>42</v>
      </c>
      <c r="C28" s="32">
        <v>5048.0050000000001</v>
      </c>
      <c r="D28" s="32">
        <v>126906.10679999999</v>
      </c>
      <c r="E28" s="32">
        <v>111145.018</v>
      </c>
      <c r="F28" s="32">
        <v>15761.0888</v>
      </c>
      <c r="G28" s="32">
        <v>111145.018</v>
      </c>
      <c r="H28" s="32">
        <v>0.12419488074627499</v>
      </c>
    </row>
    <row r="29" spans="1:8" ht="14.25" x14ac:dyDescent="0.2">
      <c r="A29" s="32">
        <v>28</v>
      </c>
      <c r="B29" s="33">
        <v>75</v>
      </c>
      <c r="C29" s="32">
        <v>528</v>
      </c>
      <c r="D29" s="32">
        <v>422036.75213675201</v>
      </c>
      <c r="E29" s="32">
        <v>396167.83333333302</v>
      </c>
      <c r="F29" s="32">
        <v>25868.918803418801</v>
      </c>
      <c r="G29" s="32">
        <v>396167.83333333302</v>
      </c>
      <c r="H29" s="32">
        <v>6.1295417217684701E-2</v>
      </c>
    </row>
    <row r="30" spans="1:8" ht="14.25" x14ac:dyDescent="0.2">
      <c r="A30" s="32">
        <v>29</v>
      </c>
      <c r="B30" s="33">
        <v>76</v>
      </c>
      <c r="C30" s="32">
        <v>3471</v>
      </c>
      <c r="D30" s="32">
        <v>618308.29701453005</v>
      </c>
      <c r="E30" s="32">
        <v>573820.16055384604</v>
      </c>
      <c r="F30" s="32">
        <v>44488.136460683803</v>
      </c>
      <c r="G30" s="32">
        <v>573820.16055384604</v>
      </c>
      <c r="H30" s="32">
        <v>7.1951381981274501E-2</v>
      </c>
    </row>
    <row r="31" spans="1:8" ht="14.25" x14ac:dyDescent="0.2">
      <c r="A31" s="32">
        <v>30</v>
      </c>
      <c r="B31" s="33">
        <v>99</v>
      </c>
      <c r="C31" s="32">
        <v>36</v>
      </c>
      <c r="D31" s="32">
        <v>112636.675743136</v>
      </c>
      <c r="E31" s="32">
        <v>102613.82453672199</v>
      </c>
      <c r="F31" s="32">
        <v>10022.851206414</v>
      </c>
      <c r="G31" s="32">
        <v>102613.82453672199</v>
      </c>
      <c r="H31" s="32">
        <v>8.8983904578920706E-2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2015-02-28T01:16:02Z</dcterms:modified>
</cp:coreProperties>
</file>