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0" i="2" l="1"/>
  <c r="H31" i="2"/>
  <c r="H38" i="2" l="1"/>
  <c r="J8" i="2" l="1"/>
  <c r="F36" i="2" l="1"/>
  <c r="F37" i="2"/>
  <c r="F32" i="2"/>
  <c r="F33" i="2"/>
  <c r="E36" i="2"/>
  <c r="K36" i="2" s="1"/>
  <c r="E37" i="2"/>
  <c r="E33" i="2"/>
  <c r="E32" i="2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E3" i="2"/>
  <c r="F3" i="2"/>
  <c r="I4" i="2"/>
  <c r="I5" i="2"/>
  <c r="I6" i="2"/>
  <c r="K6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2" i="2"/>
  <c r="H33" i="2"/>
  <c r="H34" i="2"/>
  <c r="H35" i="2"/>
  <c r="H36" i="2"/>
  <c r="H3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9" i="2" l="1"/>
  <c r="G34" i="2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K37" i="2"/>
  <c r="K33" i="2"/>
  <c r="G29" i="2"/>
  <c r="L29" i="2" s="1"/>
  <c r="G31" i="2"/>
  <c r="L31" i="2" s="1"/>
  <c r="K32" i="2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4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<sst xmlns="http://schemas.openxmlformats.org/spreadsheetml/2006/main" count="112" uniqueCount="70">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</sst>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6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62" applyFont="1" applyAlignment="1">
      <alignment wrapText="1"/>
    </xf>
    <xf numFmtId="0" fontId="20" fillId="0" borderId="19" xfId="62" applyFont="1" applyBorder="1" applyAlignment="1">
      <alignment wrapText="1"/>
    </xf>
    <xf numFmtId="0" fontId="20" fillId="0" borderId="0" xfId="62" applyFont="1" applyAlignment="1">
      <alignment horizontal="right" vertical="center" wrapText="1"/>
    </xf>
    <xf numFmtId="0" fontId="21" fillId="33" borderId="13" xfId="62" applyFont="1" applyFill="1" applyBorder="1" applyAlignment="1">
      <alignment vertical="center" wrapText="1"/>
    </xf>
    <xf numFmtId="0" fontId="21" fillId="33" borderId="15" xfId="62" applyFont="1" applyFill="1" applyBorder="1" applyAlignment="1">
      <alignment vertical="center" wrapText="1"/>
    </xf>
    <xf numFmtId="49" fontId="22" fillId="33" borderId="13" xfId="62" applyNumberFormat="1" applyFont="1" applyFill="1" applyBorder="1" applyAlignment="1">
      <alignment horizontal="left" vertical="top" wrapText="1"/>
    </xf>
    <xf numFmtId="49" fontId="22" fillId="33" borderId="14" xfId="62" applyNumberFormat="1" applyFont="1" applyFill="1" applyBorder="1" applyAlignment="1">
      <alignment horizontal="left" vertical="top" wrapText="1"/>
    </xf>
    <xf numFmtId="49" fontId="22" fillId="33" borderId="15" xfId="62" applyNumberFormat="1" applyFont="1" applyFill="1" applyBorder="1" applyAlignment="1">
      <alignment horizontal="left" vertical="top" wrapText="1"/>
    </xf>
    <xf numFmtId="14" fontId="21" fillId="33" borderId="12" xfId="62" applyNumberFormat="1" applyFont="1" applyFill="1" applyBorder="1" applyAlignment="1">
      <alignment vertical="center" wrapText="1"/>
    </xf>
    <xf numFmtId="14" fontId="21" fillId="33" borderId="16" xfId="62" applyNumberFormat="1" applyFont="1" applyFill="1" applyBorder="1" applyAlignment="1">
      <alignment vertical="center" wrapText="1"/>
    </xf>
    <xf numFmtId="14" fontId="21" fillId="33" borderId="17" xfId="62" applyNumberFormat="1" applyFont="1" applyFill="1" applyBorder="1" applyAlignment="1">
      <alignment vertical="center" wrapText="1"/>
    </xf>
    <xf numFmtId="49" fontId="21" fillId="33" borderId="13" xfId="62" applyNumberFormat="1" applyFont="1" applyFill="1" applyBorder="1" applyAlignment="1">
      <alignment horizontal="left" vertical="top" wrapText="1"/>
    </xf>
    <xf numFmtId="49" fontId="21" fillId="33" borderId="15" xfId="62" applyNumberFormat="1" applyFont="1" applyFill="1" applyBorder="1" applyAlignment="1">
      <alignment horizontal="left" vertical="top" wrapText="1"/>
    </xf>
    <xf numFmtId="0" fontId="35" fillId="0" borderId="0" xfId="62"/>
    <xf numFmtId="0" fontId="26" fillId="0" borderId="0" xfId="62" applyFont="1" applyAlignment="1">
      <alignment horizontal="left" wrapText="1"/>
    </xf>
    <xf numFmtId="0" fontId="33" fillId="0" borderId="19" xfId="62" applyFont="1" applyBorder="1" applyAlignment="1">
      <alignment horizontal="left" vertical="center" wrapText="1"/>
    </xf>
    <xf numFmtId="0" fontId="21" fillId="0" borderId="10" xfId="62" applyFont="1" applyBorder="1" applyAlignment="1">
      <alignment wrapText="1"/>
    </xf>
    <xf numFmtId="0" fontId="20" fillId="0" borderId="11" xfId="62" applyFont="1" applyBorder="1" applyAlignment="1">
      <alignment wrapText="1"/>
    </xf>
    <xf numFmtId="0" fontId="20" fillId="0" borderId="11" xfId="62" applyFont="1" applyBorder="1" applyAlignment="1">
      <alignment horizontal="right" vertical="center" wrapText="1"/>
    </xf>
    <xf numFmtId="49" fontId="21" fillId="33" borderId="10" xfId="62" applyNumberFormat="1" applyFont="1" applyFill="1" applyBorder="1" applyAlignment="1">
      <alignment vertical="center" wrapText="1"/>
    </xf>
    <xf numFmtId="49" fontId="21" fillId="33" borderId="12" xfId="62" applyNumberFormat="1" applyFont="1" applyFill="1" applyBorder="1" applyAlignment="1">
      <alignment vertical="center" wrapText="1"/>
    </xf>
    <xf numFmtId="0" fontId="21" fillId="33" borderId="10" xfId="62" applyFont="1" applyFill="1" applyBorder="1" applyAlignment="1">
      <alignment vertical="center" wrapText="1"/>
    </xf>
    <xf numFmtId="0" fontId="21" fillId="33" borderId="12" xfId="62" applyFont="1" applyFill="1" applyBorder="1" applyAlignment="1">
      <alignment vertical="center" wrapText="1"/>
    </xf>
    <xf numFmtId="4" fontId="22" fillId="34" borderId="10" xfId="62" applyNumberFormat="1" applyFont="1" applyFill="1" applyBorder="1" applyAlignment="1">
      <alignment horizontal="right" vertical="top" wrapText="1"/>
    </xf>
    <xf numFmtId="176" fontId="22" fillId="34" borderId="10" xfId="62" applyNumberFormat="1" applyFont="1" applyFill="1" applyBorder="1" applyAlignment="1">
      <alignment horizontal="right" vertical="top" wrapText="1"/>
    </xf>
    <xf numFmtId="176" fontId="22" fillId="34" borderId="12" xfId="62" applyNumberFormat="1" applyFont="1" applyFill="1" applyBorder="1" applyAlignment="1">
      <alignment horizontal="right" vertical="top" wrapText="1"/>
    </xf>
    <xf numFmtId="4" fontId="21" fillId="35" borderId="10" xfId="62" applyNumberFormat="1" applyFont="1" applyFill="1" applyBorder="1" applyAlignment="1">
      <alignment horizontal="right" vertical="top" wrapText="1"/>
    </xf>
    <xf numFmtId="176" fontId="21" fillId="35" borderId="10" xfId="62" applyNumberFormat="1" applyFont="1" applyFill="1" applyBorder="1" applyAlignment="1">
      <alignment horizontal="right" vertical="top" wrapText="1"/>
    </xf>
    <xf numFmtId="176" fontId="21" fillId="35" borderId="12" xfId="62" applyNumberFormat="1" applyFont="1" applyFill="1" applyBorder="1" applyAlignment="1">
      <alignment horizontal="right" vertical="top" wrapText="1"/>
    </xf>
    <xf numFmtId="0" fontId="21" fillId="35" borderId="10" xfId="62" applyFont="1" applyFill="1" applyBorder="1" applyAlignment="1">
      <alignment horizontal="right" vertical="top" wrapText="1"/>
    </xf>
    <xf numFmtId="0" fontId="21" fillId="35" borderId="12" xfId="62" applyFont="1" applyFill="1" applyBorder="1" applyAlignment="1">
      <alignment horizontal="right" vertical="top" wrapText="1"/>
    </xf>
    <xf numFmtId="4" fontId="21" fillId="35" borderId="13" xfId="62" applyNumberFormat="1" applyFont="1" applyFill="1" applyBorder="1" applyAlignment="1">
      <alignment horizontal="right" vertical="top" wrapText="1"/>
    </xf>
    <xf numFmtId="0" fontId="21" fillId="35" borderId="13" xfId="62" applyFont="1" applyFill="1" applyBorder="1" applyAlignment="1">
      <alignment horizontal="right" vertical="top" wrapText="1"/>
    </xf>
    <xf numFmtId="176" fontId="21" fillId="35" borderId="13" xfId="62" applyNumberFormat="1" applyFont="1" applyFill="1" applyBorder="1" applyAlignment="1">
      <alignment horizontal="right" vertical="top" wrapText="1"/>
    </xf>
    <xf numFmtId="176" fontId="21" fillId="35" borderId="20" xfId="62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8" sqref="K18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33601953.722199999</v>
      </c>
      <c r="F3" s="25">
        <f>RA!I7</f>
        <v>-698692.81339999998</v>
      </c>
      <c r="G3" s="16">
        <f>E3-F3</f>
        <v>34300646.535599999</v>
      </c>
      <c r="H3" s="27">
        <f>RA!J7</f>
        <v>-2.0793219917399899</v>
      </c>
      <c r="I3" s="20">
        <f>SUM(I4:I38)</f>
        <v>33601964.157654263</v>
      </c>
      <c r="J3" s="21">
        <f>SUM(J4:J38)</f>
        <v>34300646.710121088</v>
      </c>
      <c r="K3" s="22">
        <f>E3-I3</f>
        <v>-10.43545426428318</v>
      </c>
      <c r="L3" s="22">
        <f>G3-J3</f>
        <v>-0.17452108860015869</v>
      </c>
    </row>
    <row r="4" spans="1:13" x14ac:dyDescent="0.15">
      <c r="A4" s="40">
        <f>RA!A8</f>
        <v>42070</v>
      </c>
      <c r="B4" s="12">
        <v>12</v>
      </c>
      <c r="C4" s="37" t="s">
        <v>6</v>
      </c>
      <c r="D4" s="37"/>
      <c r="E4" s="15">
        <f>VLOOKUP(C4,RA!B8:D36,3,0)</f>
        <v>1759013.2988</v>
      </c>
      <c r="F4" s="25">
        <f>VLOOKUP(C4,RA!B8:I39,8,0)</f>
        <v>-4758.4642999999996</v>
      </c>
      <c r="G4" s="16">
        <f t="shared" ref="G4:G38" si="0">E4-F4</f>
        <v>1763771.7631000001</v>
      </c>
      <c r="H4" s="27">
        <f>RA!J8</f>
        <v>-0.27051894964331602</v>
      </c>
      <c r="I4" s="20">
        <f>VLOOKUP(B4,RMS!B:D,3,FALSE)</f>
        <v>1759014.7749991501</v>
      </c>
      <c r="J4" s="21">
        <f>VLOOKUP(B4,RMS!B:E,4,FALSE)</f>
        <v>1763771.78008803</v>
      </c>
      <c r="K4" s="22">
        <f t="shared" ref="K4:K38" si="1">E4-I4</f>
        <v>-1.4761991500854492</v>
      </c>
      <c r="L4" s="22">
        <f t="shared" ref="L4:L38" si="2">G4-J4</f>
        <v>-1.698802993632853E-2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VLOOKUP(C5,RA!B8:D37,3,0)</f>
        <v>232069.76490000001</v>
      </c>
      <c r="F5" s="25">
        <f>VLOOKUP(C5,RA!B9:I40,8,0)</f>
        <v>44200.818099999997</v>
      </c>
      <c r="G5" s="16">
        <f t="shared" si="0"/>
        <v>187868.94680000001</v>
      </c>
      <c r="H5" s="27">
        <f>RA!J9</f>
        <v>19.046349324758602</v>
      </c>
      <c r="I5" s="20">
        <f>VLOOKUP(B5,RMS!B:D,3,FALSE)</f>
        <v>232069.87427549399</v>
      </c>
      <c r="J5" s="21">
        <f>VLOOKUP(B5,RMS!B:E,4,FALSE)</f>
        <v>187868.96647419999</v>
      </c>
      <c r="K5" s="22">
        <f t="shared" si="1"/>
        <v>-0.10937549397931434</v>
      </c>
      <c r="L5" s="22">
        <f t="shared" si="2"/>
        <v>-1.967419998254627E-2</v>
      </c>
      <c r="M5" s="34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VLOOKUP(C6,RA!B10:D38,3,0)</f>
        <v>284930.63909999997</v>
      </c>
      <c r="F6" s="25">
        <f>VLOOKUP(C6,RA!B10:I41,8,0)</f>
        <v>65789.105800000005</v>
      </c>
      <c r="G6" s="16">
        <f t="shared" si="0"/>
        <v>219141.53329999995</v>
      </c>
      <c r="H6" s="27">
        <f>RA!J10</f>
        <v>23.089516103921198</v>
      </c>
      <c r="I6" s="20">
        <f>VLOOKUP(B6,RMS!B:D,3,FALSE)</f>
        <v>284932.88036837598</v>
      </c>
      <c r="J6" s="21">
        <f>VLOOKUP(B6,RMS!B:E,4,FALSE)</f>
        <v>219141.53417521401</v>
      </c>
      <c r="K6" s="22">
        <f>E6-I6</f>
        <v>-2.2412683760048822</v>
      </c>
      <c r="L6" s="22">
        <f t="shared" si="2"/>
        <v>-8.7521405657753348E-4</v>
      </c>
      <c r="M6" s="34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VLOOKUP(C7,RA!B10:D39,3,0)</f>
        <v>87264.983300000007</v>
      </c>
      <c r="F7" s="25">
        <f>VLOOKUP(C7,RA!B11:I42,8,0)</f>
        <v>18883.369500000001</v>
      </c>
      <c r="G7" s="16">
        <f t="shared" si="0"/>
        <v>68381.613800000006</v>
      </c>
      <c r="H7" s="27">
        <f>RA!J11</f>
        <v>21.639114322731999</v>
      </c>
      <c r="I7" s="20">
        <f>VLOOKUP(B7,RMS!B:D,3,FALSE)</f>
        <v>87265.066847008493</v>
      </c>
      <c r="J7" s="21">
        <f>VLOOKUP(B7,RMS!B:E,4,FALSE)</f>
        <v>68381.614153846196</v>
      </c>
      <c r="K7" s="22">
        <f t="shared" si="1"/>
        <v>-8.3547008485766128E-2</v>
      </c>
      <c r="L7" s="22">
        <f t="shared" si="2"/>
        <v>-3.5384618968237191E-4</v>
      </c>
      <c r="M7" s="34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VLOOKUP(C8,RA!B12:D39,3,0)</f>
        <v>509708.29570000002</v>
      </c>
      <c r="F8" s="25">
        <f>VLOOKUP(C8,RA!B12:I43,8,0)</f>
        <v>21336.930700000001</v>
      </c>
      <c r="G8" s="16">
        <f t="shared" si="0"/>
        <v>488371.36499999999</v>
      </c>
      <c r="H8" s="27">
        <f>RA!J12</f>
        <v>4.1861062258555704</v>
      </c>
      <c r="I8" s="20">
        <f>VLOOKUP(B8,RMS!B:D,3,FALSE)</f>
        <v>509708.376438462</v>
      </c>
      <c r="J8" s="21">
        <f>VLOOKUP(B8,RMS!B:E,4,FALSE)</f>
        <v>488371.36566410301</v>
      </c>
      <c r="K8" s="22">
        <f t="shared" si="1"/>
        <v>-8.0738461983855814E-2</v>
      </c>
      <c r="L8" s="22">
        <f t="shared" si="2"/>
        <v>-6.6410301951691508E-4</v>
      </c>
      <c r="M8" s="34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VLOOKUP(C9,RA!B12:D40,3,0)</f>
        <v>2108334.7332000001</v>
      </c>
      <c r="F9" s="25">
        <f>VLOOKUP(C9,RA!B13:I44,8,0)</f>
        <v>-264769.70049999998</v>
      </c>
      <c r="G9" s="16">
        <f t="shared" si="0"/>
        <v>2373104.4336999999</v>
      </c>
      <c r="H9" s="27">
        <f>RA!J13</f>
        <v>-12.5582383257585</v>
      </c>
      <c r="I9" s="20">
        <f>VLOOKUP(B9,RMS!B:D,3,FALSE)</f>
        <v>2108335.4118820499</v>
      </c>
      <c r="J9" s="21">
        <f>VLOOKUP(B9,RMS!B:E,4,FALSE)</f>
        <v>2373104.4259991501</v>
      </c>
      <c r="K9" s="22">
        <f t="shared" si="1"/>
        <v>-0.67868204973638058</v>
      </c>
      <c r="L9" s="22">
        <f t="shared" si="2"/>
        <v>7.7008497901260853E-3</v>
      </c>
      <c r="M9" s="34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VLOOKUP(C10,RA!B14:D41,3,0)</f>
        <v>191130.62</v>
      </c>
      <c r="F10" s="25">
        <f>VLOOKUP(C10,RA!B14:I45,8,0)</f>
        <v>26708.9872</v>
      </c>
      <c r="G10" s="16">
        <f t="shared" si="0"/>
        <v>164421.63279999999</v>
      </c>
      <c r="H10" s="27">
        <f>RA!J14</f>
        <v>13.974206330728199</v>
      </c>
      <c r="I10" s="20">
        <f>VLOOKUP(B10,RMS!B:D,3,FALSE)</f>
        <v>191130.628864103</v>
      </c>
      <c r="J10" s="21">
        <f>VLOOKUP(B10,RMS!B:E,4,FALSE)</f>
        <v>164421.63479401701</v>
      </c>
      <c r="K10" s="22">
        <f t="shared" si="1"/>
        <v>-8.8641030015423894E-3</v>
      </c>
      <c r="L10" s="22">
        <f t="shared" si="2"/>
        <v>-1.9940170168410987E-3</v>
      </c>
      <c r="M10" s="34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VLOOKUP(C11,RA!B14:D42,3,0)</f>
        <v>539773.53159999999</v>
      </c>
      <c r="F11" s="25">
        <f>VLOOKUP(C11,RA!B15:I46,8,0)</f>
        <v>-122495.0634</v>
      </c>
      <c r="G11" s="16">
        <f t="shared" si="0"/>
        <v>662268.59499999997</v>
      </c>
      <c r="H11" s="27">
        <f>RA!J15</f>
        <v>-22.693788455484199</v>
      </c>
      <c r="I11" s="20">
        <f>VLOOKUP(B11,RMS!B:D,3,FALSE)</f>
        <v>539774.09861196601</v>
      </c>
      <c r="J11" s="21">
        <f>VLOOKUP(B11,RMS!B:E,4,FALSE)</f>
        <v>662268.59538205096</v>
      </c>
      <c r="K11" s="22">
        <f t="shared" si="1"/>
        <v>-0.56701196602080017</v>
      </c>
      <c r="L11" s="22">
        <f t="shared" si="2"/>
        <v>-3.8205098826438189E-4</v>
      </c>
      <c r="M11" s="34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VLOOKUP(C12,RA!B16:D43,3,0)</f>
        <v>941015.47820000001</v>
      </c>
      <c r="F12" s="25">
        <f>VLOOKUP(C12,RA!B16:I47,8,0)</f>
        <v>46571.786099999998</v>
      </c>
      <c r="G12" s="16">
        <f t="shared" si="0"/>
        <v>894443.69209999999</v>
      </c>
      <c r="H12" s="27">
        <f>RA!J16</f>
        <v>4.9490988383191903</v>
      </c>
      <c r="I12" s="20">
        <f>VLOOKUP(B12,RMS!B:D,3,FALSE)</f>
        <v>941014.85121965804</v>
      </c>
      <c r="J12" s="21">
        <f>VLOOKUP(B12,RMS!B:E,4,FALSE)</f>
        <v>894443.69227179501</v>
      </c>
      <c r="K12" s="22">
        <f t="shared" si="1"/>
        <v>0.62698034197092056</v>
      </c>
      <c r="L12" s="22">
        <f t="shared" si="2"/>
        <v>-1.7179502174258232E-4</v>
      </c>
      <c r="M12" s="34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VLOOKUP(C13,RA!B16:D44,3,0)</f>
        <v>581220.85259999998</v>
      </c>
      <c r="F13" s="25">
        <f>VLOOKUP(C13,RA!B17:I48,8,0)</f>
        <v>78921.983900000007</v>
      </c>
      <c r="G13" s="16">
        <f t="shared" si="0"/>
        <v>502298.86869999999</v>
      </c>
      <c r="H13" s="27">
        <f>RA!J17</f>
        <v>13.5786566409231</v>
      </c>
      <c r="I13" s="20">
        <f>VLOOKUP(B13,RMS!B:D,3,FALSE)</f>
        <v>581220.95670170896</v>
      </c>
      <c r="J13" s="21">
        <f>VLOOKUP(B13,RMS!B:E,4,FALSE)</f>
        <v>502298.86930085497</v>
      </c>
      <c r="K13" s="22">
        <f t="shared" si="1"/>
        <v>-0.10410170897375792</v>
      </c>
      <c r="L13" s="22">
        <f t="shared" si="2"/>
        <v>-6.0085498262196779E-4</v>
      </c>
      <c r="M13" s="34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VLOOKUP(C14,RA!B18:D45,3,0)</f>
        <v>3075397.8864000002</v>
      </c>
      <c r="F14" s="25">
        <f>VLOOKUP(C14,RA!B18:I49,8,0)</f>
        <v>43253.330900000001</v>
      </c>
      <c r="G14" s="16">
        <f t="shared" si="0"/>
        <v>3032144.5555000002</v>
      </c>
      <c r="H14" s="27">
        <f>RA!J18</f>
        <v>1.40643040340486</v>
      </c>
      <c r="I14" s="20">
        <f>VLOOKUP(B14,RMS!B:D,3,FALSE)</f>
        <v>3075397.9656495699</v>
      </c>
      <c r="J14" s="21">
        <f>VLOOKUP(B14,RMS!B:E,4,FALSE)</f>
        <v>3032144.5462222202</v>
      </c>
      <c r="K14" s="22">
        <f t="shared" si="1"/>
        <v>-7.9249569680541754E-2</v>
      </c>
      <c r="L14" s="22">
        <f t="shared" si="2"/>
        <v>9.2777800746262074E-3</v>
      </c>
      <c r="M14" s="34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VLOOKUP(C15,RA!B18:D46,3,0)</f>
        <v>1250555.9062999999</v>
      </c>
      <c r="F15" s="25">
        <f>VLOOKUP(C15,RA!B19:I50,8,0)</f>
        <v>13280.995999999999</v>
      </c>
      <c r="G15" s="16">
        <f t="shared" si="0"/>
        <v>1237274.9102999999</v>
      </c>
      <c r="H15" s="27">
        <f>RA!J19</f>
        <v>1.06200737872602</v>
      </c>
      <c r="I15" s="20">
        <f>VLOOKUP(B15,RMS!B:D,3,FALSE)</f>
        <v>1250555.88487179</v>
      </c>
      <c r="J15" s="21">
        <f>VLOOKUP(B15,RMS!B:E,4,FALSE)</f>
        <v>1237274.9116906</v>
      </c>
      <c r="K15" s="22">
        <f t="shared" si="1"/>
        <v>2.1428209962323308E-2</v>
      </c>
      <c r="L15" s="22">
        <f t="shared" si="2"/>
        <v>-1.390600111335516E-3</v>
      </c>
      <c r="M15" s="34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VLOOKUP(C16,RA!B20:D47,3,0)</f>
        <v>916048.17330000002</v>
      </c>
      <c r="F16" s="25">
        <f>VLOOKUP(C16,RA!B20:I51,8,0)</f>
        <v>88616.933900000004</v>
      </c>
      <c r="G16" s="16">
        <f t="shared" si="0"/>
        <v>827431.23940000008</v>
      </c>
      <c r="H16" s="27">
        <f>RA!J20</f>
        <v>9.6738290062588792</v>
      </c>
      <c r="I16" s="20">
        <f>VLOOKUP(B16,RMS!B:D,3,FALSE)</f>
        <v>916048.45331880299</v>
      </c>
      <c r="J16" s="21">
        <f>VLOOKUP(B16,RMS!B:E,4,FALSE)</f>
        <v>827431.23939829099</v>
      </c>
      <c r="K16" s="22">
        <f t="shared" si="1"/>
        <v>-0.28001880296505988</v>
      </c>
      <c r="L16" s="22">
        <f t="shared" si="2"/>
        <v>1.70909333974123E-6</v>
      </c>
      <c r="M16" s="34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VLOOKUP(C17,RA!B20:D48,3,0)</f>
        <v>520034.41590000002</v>
      </c>
      <c r="F17" s="25">
        <f>VLOOKUP(C17,RA!B21:I52,8,0)</f>
        <v>49815.7065</v>
      </c>
      <c r="G17" s="16">
        <f t="shared" si="0"/>
        <v>470218.70940000005</v>
      </c>
      <c r="H17" s="27">
        <f>RA!J21</f>
        <v>9.5793095566158293</v>
      </c>
      <c r="I17" s="20">
        <f>VLOOKUP(B17,RMS!B:D,3,FALSE)</f>
        <v>520033.90743812098</v>
      </c>
      <c r="J17" s="21">
        <f>VLOOKUP(B17,RMS!B:E,4,FALSE)</f>
        <v>470218.709633719</v>
      </c>
      <c r="K17" s="22">
        <f t="shared" si="1"/>
        <v>0.50846187904244289</v>
      </c>
      <c r="L17" s="22">
        <f t="shared" si="2"/>
        <v>-2.3371895076707006E-4</v>
      </c>
      <c r="M17" s="34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VLOOKUP(C18,RA!B22:D49,3,0)</f>
        <v>1479560.5445999999</v>
      </c>
      <c r="F18" s="25">
        <f>VLOOKUP(C18,RA!B22:I53,8,0)</f>
        <v>139206.01149999999</v>
      </c>
      <c r="G18" s="16">
        <f t="shared" si="0"/>
        <v>1340354.5330999999</v>
      </c>
      <c r="H18" s="27">
        <f>RA!J22</f>
        <v>9.4086052786460606</v>
      </c>
      <c r="I18" s="20">
        <f>VLOOKUP(B18,RMS!B:D,3,FALSE)</f>
        <v>1479561.9142</v>
      </c>
      <c r="J18" s="21">
        <f>VLOOKUP(B18,RMS!B:E,4,FALSE)</f>
        <v>1340354.53</v>
      </c>
      <c r="K18" s="22">
        <f t="shared" si="1"/>
        <v>-1.3696000000927597</v>
      </c>
      <c r="L18" s="22">
        <f t="shared" si="2"/>
        <v>3.0999998562037945E-3</v>
      </c>
      <c r="M18" s="34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VLOOKUP(C19,RA!B22:D50,3,0)</f>
        <v>13122585.7378</v>
      </c>
      <c r="F19" s="25">
        <f>VLOOKUP(C19,RA!B23:I54,8,0)</f>
        <v>-1592979.0403</v>
      </c>
      <c r="G19" s="16">
        <f t="shared" si="0"/>
        <v>14715564.778100001</v>
      </c>
      <c r="H19" s="27">
        <f>RA!J23</f>
        <v>-12.139216097566599</v>
      </c>
      <c r="I19" s="20">
        <f>VLOOKUP(B19,RMS!B:D,3,FALSE)</f>
        <v>13122590.6280607</v>
      </c>
      <c r="J19" s="21">
        <f>VLOOKUP(B19,RMS!B:E,4,FALSE)</f>
        <v>14715564.854534199</v>
      </c>
      <c r="K19" s="22">
        <f t="shared" si="1"/>
        <v>-4.8902607001364231</v>
      </c>
      <c r="L19" s="22">
        <f t="shared" si="2"/>
        <v>-7.6434198766946793E-2</v>
      </c>
      <c r="M19" s="34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VLOOKUP(C20,RA!B24:D51,3,0)</f>
        <v>247380.90590000001</v>
      </c>
      <c r="F20" s="25">
        <f>VLOOKUP(C20,RA!B24:I55,8,0)</f>
        <v>41483.445299999999</v>
      </c>
      <c r="G20" s="16">
        <f t="shared" si="0"/>
        <v>205897.46060000002</v>
      </c>
      <c r="H20" s="27">
        <f>RA!J24</f>
        <v>16.769057073778001</v>
      </c>
      <c r="I20" s="20">
        <f>VLOOKUP(B20,RMS!B:D,3,FALSE)</f>
        <v>247380.894125641</v>
      </c>
      <c r="J20" s="21">
        <f>VLOOKUP(B20,RMS!B:E,4,FALSE)</f>
        <v>205897.45556046101</v>
      </c>
      <c r="K20" s="22">
        <f t="shared" si="1"/>
        <v>1.1774359008995816E-2</v>
      </c>
      <c r="L20" s="22">
        <f t="shared" si="2"/>
        <v>5.0395390135236084E-3</v>
      </c>
      <c r="M20" s="34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VLOOKUP(C21,RA!B24:D52,3,0)</f>
        <v>246702.28200000001</v>
      </c>
      <c r="F21" s="25">
        <f>VLOOKUP(C21,RA!B25:I56,8,0)</f>
        <v>17691.170399999999</v>
      </c>
      <c r="G21" s="16">
        <f t="shared" si="0"/>
        <v>229011.1116</v>
      </c>
      <c r="H21" s="27">
        <f>RA!J25</f>
        <v>7.1710607038487</v>
      </c>
      <c r="I21" s="20">
        <f>VLOOKUP(B21,RMS!B:D,3,FALSE)</f>
        <v>246702.27992284999</v>
      </c>
      <c r="J21" s="21">
        <f>VLOOKUP(B21,RMS!B:E,4,FALSE)</f>
        <v>229011.11911124401</v>
      </c>
      <c r="K21" s="22">
        <f t="shared" si="1"/>
        <v>2.0771500130649656E-3</v>
      </c>
      <c r="L21" s="22">
        <f t="shared" si="2"/>
        <v>-7.5112440099474043E-3</v>
      </c>
      <c r="M21" s="34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VLOOKUP(C22,RA!B26:D53,3,0)</f>
        <v>513544.62219999998</v>
      </c>
      <c r="F22" s="25">
        <f>VLOOKUP(C22,RA!B26:I57,8,0)</f>
        <v>114166.57180000001</v>
      </c>
      <c r="G22" s="16">
        <f t="shared" si="0"/>
        <v>399378.05039999995</v>
      </c>
      <c r="H22" s="27">
        <f>RA!J26</f>
        <v>22.231090905190701</v>
      </c>
      <c r="I22" s="20">
        <f>VLOOKUP(B22,RMS!B:D,3,FALSE)</f>
        <v>513544.54822967999</v>
      </c>
      <c r="J22" s="21">
        <f>VLOOKUP(B22,RMS!B:E,4,FALSE)</f>
        <v>399378.04331152298</v>
      </c>
      <c r="K22" s="22">
        <f t="shared" si="1"/>
        <v>7.3970319994259626E-2</v>
      </c>
      <c r="L22" s="22">
        <f t="shared" si="2"/>
        <v>7.0884769666008651E-3</v>
      </c>
      <c r="M22" s="34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VLOOKUP(C23,RA!B26:D54,3,0)</f>
        <v>270642.42420000001</v>
      </c>
      <c r="F23" s="25">
        <f>VLOOKUP(C23,RA!B27:I58,8,0)</f>
        <v>69097.120999999999</v>
      </c>
      <c r="G23" s="16">
        <f t="shared" si="0"/>
        <v>201545.30320000002</v>
      </c>
      <c r="H23" s="27">
        <f>RA!J27</f>
        <v>25.530779664070099</v>
      </c>
      <c r="I23" s="20">
        <f>VLOOKUP(B23,RMS!B:D,3,FALSE)</f>
        <v>270642.35938427498</v>
      </c>
      <c r="J23" s="21">
        <f>VLOOKUP(B23,RMS!B:E,4,FALSE)</f>
        <v>201545.32396913899</v>
      </c>
      <c r="K23" s="22">
        <f t="shared" si="1"/>
        <v>6.4815725025255233E-2</v>
      </c>
      <c r="L23" s="22">
        <f t="shared" si="2"/>
        <v>-2.0769138965988532E-2</v>
      </c>
      <c r="M23" s="34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VLOOKUP(C24,RA!B28:D55,3,0)</f>
        <v>645310.22050000005</v>
      </c>
      <c r="F24" s="25">
        <f>VLOOKUP(C24,RA!B28:I59,8,0)</f>
        <v>46754.854099999997</v>
      </c>
      <c r="G24" s="16">
        <f t="shared" si="0"/>
        <v>598555.36640000006</v>
      </c>
      <c r="H24" s="27">
        <f>RA!J28</f>
        <v>7.2453298606944996</v>
      </c>
      <c r="I24" s="20">
        <f>VLOOKUP(B24,RMS!B:D,3,FALSE)</f>
        <v>645310.21897079598</v>
      </c>
      <c r="J24" s="21">
        <f>VLOOKUP(B24,RMS!B:E,4,FALSE)</f>
        <v>598555.32953362796</v>
      </c>
      <c r="K24" s="22">
        <f t="shared" si="1"/>
        <v>1.5292040770873427E-3</v>
      </c>
      <c r="L24" s="22">
        <f t="shared" si="2"/>
        <v>3.6866372101940215E-2</v>
      </c>
      <c r="M24" s="34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VLOOKUP(C25,RA!B28:D56,3,0)</f>
        <v>661022.7439</v>
      </c>
      <c r="F25" s="25">
        <f>VLOOKUP(C25,RA!B29:I60,8,0)</f>
        <v>111225.58900000001</v>
      </c>
      <c r="G25" s="16">
        <f t="shared" si="0"/>
        <v>549797.15489999996</v>
      </c>
      <c r="H25" s="27">
        <f>RA!J29</f>
        <v>16.8262877527897</v>
      </c>
      <c r="I25" s="20">
        <f>VLOOKUP(B25,RMS!B:D,3,FALSE)</f>
        <v>661022.745135398</v>
      </c>
      <c r="J25" s="21">
        <f>VLOOKUP(B25,RMS!B:E,4,FALSE)</f>
        <v>549797.14299537102</v>
      </c>
      <c r="K25" s="22">
        <f t="shared" si="1"/>
        <v>-1.2353979982435703E-3</v>
      </c>
      <c r="L25" s="22">
        <f t="shared" si="2"/>
        <v>1.1904628947377205E-2</v>
      </c>
      <c r="M25" s="34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VLOOKUP(C26,RA!B30:D57,3,0)</f>
        <v>1142763.6392999999</v>
      </c>
      <c r="F26" s="25">
        <f>VLOOKUP(C26,RA!B30:I61,8,0)</f>
        <v>116879.55650000001</v>
      </c>
      <c r="G26" s="16">
        <f t="shared" si="0"/>
        <v>1025884.0828</v>
      </c>
      <c r="H26" s="27">
        <f>RA!J30</f>
        <v>10.2277979873069</v>
      </c>
      <c r="I26" s="20">
        <f>VLOOKUP(B26,RMS!B:D,3,FALSE)</f>
        <v>1142763.62663991</v>
      </c>
      <c r="J26" s="21">
        <f>VLOOKUP(B26,RMS!B:E,4,FALSE)</f>
        <v>1025884.08414883</v>
      </c>
      <c r="K26" s="22">
        <f t="shared" si="1"/>
        <v>1.2660089880228043E-2</v>
      </c>
      <c r="L26" s="22">
        <f t="shared" si="2"/>
        <v>-1.3488300610333681E-3</v>
      </c>
      <c r="M26" s="34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VLOOKUP(C27,RA!B30:D58,3,0)</f>
        <v>866592.94570000004</v>
      </c>
      <c r="F27" s="25">
        <f>VLOOKUP(C27,RA!B31:I62,8,0)</f>
        <v>2789.0142999999998</v>
      </c>
      <c r="G27" s="16">
        <f t="shared" si="0"/>
        <v>863803.9314</v>
      </c>
      <c r="H27" s="27">
        <f>RA!J31</f>
        <v>0.32183671859308099</v>
      </c>
      <c r="I27" s="20">
        <f>VLOOKUP(B27,RMS!B:D,3,FALSE)</f>
        <v>866592.90455486695</v>
      </c>
      <c r="J27" s="21">
        <f>VLOOKUP(B27,RMS!B:E,4,FALSE)</f>
        <v>863804.04961415904</v>
      </c>
      <c r="K27" s="22">
        <f t="shared" si="1"/>
        <v>4.1145133087411523E-2</v>
      </c>
      <c r="L27" s="22">
        <f t="shared" si="2"/>
        <v>-0.1182141590397805</v>
      </c>
      <c r="M27" s="34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VLOOKUP(C28,RA!B32:D59,3,0)</f>
        <v>138605.58319999999</v>
      </c>
      <c r="F28" s="25">
        <f>VLOOKUP(C28,RA!B32:I63,8,0)</f>
        <v>32906.591099999998</v>
      </c>
      <c r="G28" s="16">
        <f t="shared" si="0"/>
        <v>105698.9921</v>
      </c>
      <c r="H28" s="27">
        <f>RA!J32</f>
        <v>23.7411728591897</v>
      </c>
      <c r="I28" s="20">
        <f>VLOOKUP(B28,RMS!B:D,3,FALSE)</f>
        <v>138605.43118149199</v>
      </c>
      <c r="J28" s="21">
        <f>VLOOKUP(B28,RMS!B:E,4,FALSE)</f>
        <v>105698.97665085</v>
      </c>
      <c r="K28" s="22">
        <f t="shared" si="1"/>
        <v>0.152018508000765</v>
      </c>
      <c r="L28" s="22">
        <f t="shared" si="2"/>
        <v>1.5449149999767542E-2</v>
      </c>
      <c r="M28" s="34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0"/>
      <c r="B30" s="12">
        <v>42</v>
      </c>
      <c r="C30" s="37" t="s">
        <v>32</v>
      </c>
      <c r="D30" s="37"/>
      <c r="E30" s="15">
        <f>VLOOKUP(C30,RA!B34:D62,3,0)</f>
        <v>123460.47719999999</v>
      </c>
      <c r="F30" s="25">
        <f>VLOOKUP(C30,RA!B34:I66,8,0)</f>
        <v>14427.666300000001</v>
      </c>
      <c r="G30" s="16">
        <f t="shared" si="0"/>
        <v>109032.8109</v>
      </c>
      <c r="H30" s="27">
        <f>RA!J34</f>
        <v>11.686060695057799</v>
      </c>
      <c r="I30" s="20">
        <f>VLOOKUP(B30,RMS!B:D,3,FALSE)</f>
        <v>123460.4767</v>
      </c>
      <c r="J30" s="21">
        <f>VLOOKUP(B30,RMS!B:E,4,FALSE)</f>
        <v>109032.81630000001</v>
      </c>
      <c r="K30" s="22">
        <f t="shared" si="1"/>
        <v>4.999999946448952E-4</v>
      </c>
      <c r="L30" s="22">
        <f t="shared" si="2"/>
        <v>-5.4000000091036782E-3</v>
      </c>
      <c r="M30" s="34"/>
    </row>
    <row r="31" spans="1:13" x14ac:dyDescent="0.15">
      <c r="A31" s="40"/>
      <c r="B31" s="12">
        <v>71</v>
      </c>
      <c r="C31" s="37" t="s">
        <v>36</v>
      </c>
      <c r="D31" s="37"/>
      <c r="E31" s="15">
        <f>VLOOKUP(C31,RA!B34:D63,3,0)</f>
        <v>0</v>
      </c>
      <c r="F31" s="25">
        <f>VLOOKUP(C31,RA!B34:I67,8,0)</f>
        <v>0</v>
      </c>
      <c r="G31" s="16">
        <f t="shared" si="0"/>
        <v>0</v>
      </c>
      <c r="H31" s="27">
        <f>RA!J35</f>
        <v>0</v>
      </c>
      <c r="I31" s="20">
        <v>0</v>
      </c>
      <c r="J31" s="21">
        <v>0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0"/>
      <c r="B32" s="12">
        <v>72</v>
      </c>
      <c r="C32" s="37" t="s">
        <v>37</v>
      </c>
      <c r="D32" s="37"/>
      <c r="E32" s="15">
        <f>VLOOKUP(C32,RA!B34:D64,3,0)</f>
        <v>0</v>
      </c>
      <c r="F32" s="25">
        <f>VLOOKUP(C32,RA!B34:I68,8,0)</f>
        <v>0</v>
      </c>
      <c r="G32" s="16">
        <f t="shared" si="0"/>
        <v>0</v>
      </c>
      <c r="H32" s="27">
        <f>RA!J34</f>
        <v>11.686060695057799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0"/>
      <c r="B33" s="12">
        <v>73</v>
      </c>
      <c r="C33" s="37" t="s">
        <v>38</v>
      </c>
      <c r="D33" s="37"/>
      <c r="E33" s="15">
        <f>VLOOKUP(C33,RA!B35:D65,3,0)</f>
        <v>0</v>
      </c>
      <c r="F33" s="25">
        <f>VLOOKUP(C33,RA!B35:I69,8,0)</f>
        <v>0</v>
      </c>
      <c r="G33" s="16">
        <f t="shared" si="0"/>
        <v>0</v>
      </c>
      <c r="H33" s="27">
        <f>RA!J35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0"/>
      <c r="B34" s="12">
        <v>75</v>
      </c>
      <c r="C34" s="37" t="s">
        <v>33</v>
      </c>
      <c r="D34" s="37"/>
      <c r="E34" s="15">
        <f>VLOOKUP(C34,RA!B8:D66,3,0)</f>
        <v>525646.15460000001</v>
      </c>
      <c r="F34" s="25">
        <f>VLOOKUP(C34,RA!B8:I70,8,0)</f>
        <v>35748.379099999998</v>
      </c>
      <c r="G34" s="16">
        <f t="shared" si="0"/>
        <v>489897.77549999999</v>
      </c>
      <c r="H34" s="27">
        <f>RA!J36</f>
        <v>0</v>
      </c>
      <c r="I34" s="20">
        <f>VLOOKUP(B34,RMS!B:D,3,FALSE)</f>
        <v>525646.15384615399</v>
      </c>
      <c r="J34" s="21">
        <f>VLOOKUP(B34,RMS!B:E,4,FALSE)</f>
        <v>489897.77350427402</v>
      </c>
      <c r="K34" s="22">
        <f t="shared" si="1"/>
        <v>7.5384601950645447E-4</v>
      </c>
      <c r="L34" s="22">
        <f t="shared" si="2"/>
        <v>1.9957259646616876E-3</v>
      </c>
      <c r="M34" s="34"/>
    </row>
    <row r="35" spans="1:13" x14ac:dyDescent="0.15">
      <c r="A35" s="40"/>
      <c r="B35" s="12">
        <v>76</v>
      </c>
      <c r="C35" s="37" t="s">
        <v>34</v>
      </c>
      <c r="D35" s="37"/>
      <c r="E35" s="15">
        <f>VLOOKUP(C35,RA!B8:D67,3,0)</f>
        <v>616496.77630000003</v>
      </c>
      <c r="F35" s="25">
        <f>VLOOKUP(C35,RA!B8:I71,8,0)</f>
        <v>45985.459300000002</v>
      </c>
      <c r="G35" s="16">
        <f t="shared" si="0"/>
        <v>570511.31700000004</v>
      </c>
      <c r="H35" s="27">
        <f>RA!J37</f>
        <v>0</v>
      </c>
      <c r="I35" s="20">
        <f>VLOOKUP(B35,RMS!B:D,3,FALSE)</f>
        <v>616496.75974615396</v>
      </c>
      <c r="J35" s="21">
        <f>VLOOKUP(B35,RMS!B:E,4,FALSE)</f>
        <v>570511.31709230796</v>
      </c>
      <c r="K35" s="22">
        <f t="shared" si="1"/>
        <v>1.6553846071474254E-2</v>
      </c>
      <c r="L35" s="22">
        <f t="shared" si="2"/>
        <v>-9.2307920567691326E-5</v>
      </c>
      <c r="M35" s="34"/>
    </row>
    <row r="36" spans="1:13" x14ac:dyDescent="0.15">
      <c r="A36" s="40"/>
      <c r="B36" s="12">
        <v>77</v>
      </c>
      <c r="C36" s="37" t="s">
        <v>39</v>
      </c>
      <c r="D36" s="37"/>
      <c r="E36" s="15">
        <f>VLOOKUP(C36,RA!B9:D68,3,0)</f>
        <v>0</v>
      </c>
      <c r="F36" s="25">
        <f>VLOOKUP(C36,RA!B9:I72,8,0)</f>
        <v>0</v>
      </c>
      <c r="G36" s="16">
        <f t="shared" si="0"/>
        <v>0</v>
      </c>
      <c r="H36" s="27">
        <f>RA!J38</f>
        <v>6.8008447863950199</v>
      </c>
      <c r="I36" s="20">
        <v>0</v>
      </c>
      <c r="J36" s="21">
        <v>0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0"/>
      <c r="B37" s="12">
        <v>78</v>
      </c>
      <c r="C37" s="37" t="s">
        <v>40</v>
      </c>
      <c r="D37" s="37"/>
      <c r="E37" s="15">
        <f>VLOOKUP(C37,RA!B10:D69,3,0)</f>
        <v>0</v>
      </c>
      <c r="F37" s="25">
        <f>VLOOKUP(C37,RA!B10:I73,8,0)</f>
        <v>0</v>
      </c>
      <c r="G37" s="16">
        <f t="shared" si="0"/>
        <v>0</v>
      </c>
      <c r="H37" s="27">
        <f>RA!J39</f>
        <v>7.4591564899964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0"/>
      <c r="B38" s="12">
        <v>99</v>
      </c>
      <c r="C38" s="37" t="s">
        <v>35</v>
      </c>
      <c r="D38" s="37"/>
      <c r="E38" s="15">
        <f>VLOOKUP(C38,RA!B8:D70,3,0)</f>
        <v>5140.0855000000001</v>
      </c>
      <c r="F38" s="25">
        <f>VLOOKUP(C38,RA!B8:I74,8,0)</f>
        <v>568.07680000000005</v>
      </c>
      <c r="G38" s="16">
        <f t="shared" si="0"/>
        <v>4572.0087000000003</v>
      </c>
      <c r="H38" s="27">
        <f>RA!J40</f>
        <v>0</v>
      </c>
      <c r="I38" s="20">
        <f>VLOOKUP(B38,RMS!B:D,3,FALSE)</f>
        <v>5140.0854700854698</v>
      </c>
      <c r="J38" s="21">
        <f>VLOOKUP(B38,RMS!B:E,4,FALSE)</f>
        <v>4572.0085470085496</v>
      </c>
      <c r="K38" s="22">
        <f t="shared" si="1"/>
        <v>2.9914530387031846E-5</v>
      </c>
      <c r="L38" s="22">
        <f t="shared" si="2"/>
        <v>1.5299145070457598E-4</v>
      </c>
      <c r="M38" s="34"/>
    </row>
  </sheetData>
  <mergeCells count="38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2"/>
  <sheetViews>
    <sheetView workbookViewId="0">
      <selection sqref="A1:W42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5" t="s">
        <v>46</v>
      </c>
      <c r="W1" s="43"/>
    </row>
    <row r="2" spans="1:23" ht="12.75" x14ac:dyDescent="0.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5"/>
      <c r="W2" s="43"/>
    </row>
    <row r="3" spans="1:23" ht="23.25" thickBot="1" x14ac:dyDescent="0.2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6" t="s">
        <v>47</v>
      </c>
      <c r="W3" s="43"/>
    </row>
    <row r="4" spans="1:23" ht="14.25" thickTop="1" thickBot="1" x14ac:dyDescent="0.25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4"/>
      <c r="W4" s="43"/>
    </row>
    <row r="5" spans="1:23" ht="14.25" thickTop="1" thickBot="1" x14ac:dyDescent="0.25">
      <c r="A5" s="57"/>
      <c r="B5" s="58"/>
      <c r="C5" s="59"/>
      <c r="D5" s="60" t="s">
        <v>0</v>
      </c>
      <c r="E5" s="60" t="s">
        <v>59</v>
      </c>
      <c r="F5" s="60" t="s">
        <v>60</v>
      </c>
      <c r="G5" s="60" t="s">
        <v>48</v>
      </c>
      <c r="H5" s="60" t="s">
        <v>49</v>
      </c>
      <c r="I5" s="60" t="s">
        <v>1</v>
      </c>
      <c r="J5" s="60" t="s">
        <v>2</v>
      </c>
      <c r="K5" s="60" t="s">
        <v>50</v>
      </c>
      <c r="L5" s="60" t="s">
        <v>51</v>
      </c>
      <c r="M5" s="60" t="s">
        <v>52</v>
      </c>
      <c r="N5" s="60" t="s">
        <v>53</v>
      </c>
      <c r="O5" s="60" t="s">
        <v>54</v>
      </c>
      <c r="P5" s="60" t="s">
        <v>61</v>
      </c>
      <c r="Q5" s="60" t="s">
        <v>62</v>
      </c>
      <c r="R5" s="60" t="s">
        <v>55</v>
      </c>
      <c r="S5" s="60" t="s">
        <v>56</v>
      </c>
      <c r="T5" s="60" t="s">
        <v>57</v>
      </c>
      <c r="U5" s="61" t="s">
        <v>58</v>
      </c>
      <c r="V5" s="54"/>
      <c r="W5" s="54"/>
    </row>
    <row r="6" spans="1:23" ht="13.5" thickBot="1" x14ac:dyDescent="0.25">
      <c r="A6" s="62" t="s">
        <v>3</v>
      </c>
      <c r="B6" s="44" t="s">
        <v>4</v>
      </c>
      <c r="C6" s="45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3.5" thickBot="1" x14ac:dyDescent="0.25">
      <c r="A7" s="46" t="s">
        <v>5</v>
      </c>
      <c r="B7" s="47"/>
      <c r="C7" s="48"/>
      <c r="D7" s="64">
        <v>33601953.722199999</v>
      </c>
      <c r="E7" s="64">
        <v>21643534.289299998</v>
      </c>
      <c r="F7" s="65">
        <v>155.25169444628099</v>
      </c>
      <c r="G7" s="64">
        <v>16600143.9356</v>
      </c>
      <c r="H7" s="65">
        <v>102.419652820832</v>
      </c>
      <c r="I7" s="64">
        <v>-698692.81339999998</v>
      </c>
      <c r="J7" s="65">
        <v>-2.0793219917399899</v>
      </c>
      <c r="K7" s="64">
        <v>1413800.0671999999</v>
      </c>
      <c r="L7" s="65">
        <v>8.5167940271169602</v>
      </c>
      <c r="M7" s="65">
        <v>-1.49419492162265</v>
      </c>
      <c r="N7" s="64">
        <v>159227472.28979999</v>
      </c>
      <c r="O7" s="64">
        <v>1794010316.4914999</v>
      </c>
      <c r="P7" s="64">
        <v>1240519</v>
      </c>
      <c r="Q7" s="64">
        <v>865893</v>
      </c>
      <c r="R7" s="65">
        <v>43.264698987057301</v>
      </c>
      <c r="S7" s="64">
        <v>27.0870125505534</v>
      </c>
      <c r="T7" s="64">
        <v>19.319229872051199</v>
      </c>
      <c r="U7" s="66">
        <v>28.677148002220601</v>
      </c>
      <c r="V7" s="54"/>
      <c r="W7" s="54"/>
    </row>
    <row r="8" spans="1:23" ht="13.5" thickBot="1" x14ac:dyDescent="0.25">
      <c r="A8" s="49">
        <v>42070</v>
      </c>
      <c r="B8" s="52" t="s">
        <v>6</v>
      </c>
      <c r="C8" s="53"/>
      <c r="D8" s="67">
        <v>1759013.2988</v>
      </c>
      <c r="E8" s="67">
        <v>983079.98389999999</v>
      </c>
      <c r="F8" s="68">
        <v>178.92880819542</v>
      </c>
      <c r="G8" s="67">
        <v>637780.17429999996</v>
      </c>
      <c r="H8" s="68">
        <v>175.80244254701401</v>
      </c>
      <c r="I8" s="67">
        <v>-4758.4642999999996</v>
      </c>
      <c r="J8" s="68">
        <v>-0.27051894964331602</v>
      </c>
      <c r="K8" s="67">
        <v>-68243.668999999994</v>
      </c>
      <c r="L8" s="68">
        <v>-10.700186639526899</v>
      </c>
      <c r="M8" s="68">
        <v>-0.930272443294337</v>
      </c>
      <c r="N8" s="67">
        <v>7611895.2958000004</v>
      </c>
      <c r="O8" s="67">
        <v>76479872.706499994</v>
      </c>
      <c r="P8" s="67">
        <v>56298</v>
      </c>
      <c r="Q8" s="67">
        <v>33907</v>
      </c>
      <c r="R8" s="68">
        <v>66.036511634765702</v>
      </c>
      <c r="S8" s="67">
        <v>31.244685402678599</v>
      </c>
      <c r="T8" s="67">
        <v>24.673907122423099</v>
      </c>
      <c r="U8" s="69">
        <v>21.030067019628898</v>
      </c>
      <c r="V8" s="54"/>
      <c r="W8" s="54"/>
    </row>
    <row r="9" spans="1:23" ht="12" customHeight="1" thickBot="1" x14ac:dyDescent="0.25">
      <c r="A9" s="50"/>
      <c r="B9" s="52" t="s">
        <v>7</v>
      </c>
      <c r="C9" s="53"/>
      <c r="D9" s="67">
        <v>232069.76490000001</v>
      </c>
      <c r="E9" s="67">
        <v>156166.20079999999</v>
      </c>
      <c r="F9" s="68">
        <v>148.60434825920399</v>
      </c>
      <c r="G9" s="67">
        <v>112518.40700000001</v>
      </c>
      <c r="H9" s="68">
        <v>106.250489219955</v>
      </c>
      <c r="I9" s="67">
        <v>44200.818099999997</v>
      </c>
      <c r="J9" s="68">
        <v>19.046349324758602</v>
      </c>
      <c r="K9" s="67">
        <v>23463.282500000001</v>
      </c>
      <c r="L9" s="68">
        <v>20.8528392158983</v>
      </c>
      <c r="M9" s="68">
        <v>0.88382925961020198</v>
      </c>
      <c r="N9" s="67">
        <v>2015375.2620000001</v>
      </c>
      <c r="O9" s="67">
        <v>12078507.4342</v>
      </c>
      <c r="P9" s="67">
        <v>12687</v>
      </c>
      <c r="Q9" s="67">
        <v>8778</v>
      </c>
      <c r="R9" s="68">
        <v>44.531784005468197</v>
      </c>
      <c r="S9" s="67">
        <v>18.291933861433002</v>
      </c>
      <c r="T9" s="67">
        <v>18.771736762360401</v>
      </c>
      <c r="U9" s="69">
        <v>-2.6230299352826201</v>
      </c>
      <c r="V9" s="54"/>
      <c r="W9" s="54"/>
    </row>
    <row r="10" spans="1:23" ht="13.5" thickBot="1" x14ac:dyDescent="0.25">
      <c r="A10" s="50"/>
      <c r="B10" s="52" t="s">
        <v>8</v>
      </c>
      <c r="C10" s="53"/>
      <c r="D10" s="67">
        <v>284930.63909999997</v>
      </c>
      <c r="E10" s="67">
        <v>199550.52410000001</v>
      </c>
      <c r="F10" s="68">
        <v>142.78621436103799</v>
      </c>
      <c r="G10" s="67">
        <v>126067.48</v>
      </c>
      <c r="H10" s="68">
        <v>126.014384597836</v>
      </c>
      <c r="I10" s="67">
        <v>65789.105800000005</v>
      </c>
      <c r="J10" s="68">
        <v>23.089516103921198</v>
      </c>
      <c r="K10" s="67">
        <v>32358.6996</v>
      </c>
      <c r="L10" s="68">
        <v>25.667761106988099</v>
      </c>
      <c r="M10" s="68">
        <v>1.03311958185118</v>
      </c>
      <c r="N10" s="67">
        <v>1952497.7187000001</v>
      </c>
      <c r="O10" s="67">
        <v>19957818.320599999</v>
      </c>
      <c r="P10" s="67">
        <v>147149</v>
      </c>
      <c r="Q10" s="67">
        <v>93822</v>
      </c>
      <c r="R10" s="68">
        <v>56.838481379633798</v>
      </c>
      <c r="S10" s="67">
        <v>1.93634098159009</v>
      </c>
      <c r="T10" s="67">
        <v>1.8949239432116101</v>
      </c>
      <c r="U10" s="69">
        <v>2.13893311003853</v>
      </c>
      <c r="V10" s="54"/>
      <c r="W10" s="54"/>
    </row>
    <row r="11" spans="1:23" ht="13.5" thickBot="1" x14ac:dyDescent="0.25">
      <c r="A11" s="50"/>
      <c r="B11" s="52" t="s">
        <v>9</v>
      </c>
      <c r="C11" s="53"/>
      <c r="D11" s="67">
        <v>87264.983300000007</v>
      </c>
      <c r="E11" s="67">
        <v>76287.554999999993</v>
      </c>
      <c r="F11" s="68">
        <v>114.38954007636001</v>
      </c>
      <c r="G11" s="67">
        <v>70773.652100000007</v>
      </c>
      <c r="H11" s="68">
        <v>23.3015122304251</v>
      </c>
      <c r="I11" s="67">
        <v>18883.369500000001</v>
      </c>
      <c r="J11" s="68">
        <v>21.639114322731999</v>
      </c>
      <c r="K11" s="67">
        <v>12740.0571</v>
      </c>
      <c r="L11" s="68">
        <v>18.001129971361198</v>
      </c>
      <c r="M11" s="68">
        <v>0.48220446358910002</v>
      </c>
      <c r="N11" s="67">
        <v>569858.53419999999</v>
      </c>
      <c r="O11" s="67">
        <v>5895982.3625999996</v>
      </c>
      <c r="P11" s="67">
        <v>4388</v>
      </c>
      <c r="Q11" s="67">
        <v>3515</v>
      </c>
      <c r="R11" s="68">
        <v>24.836415362731199</v>
      </c>
      <c r="S11" s="67">
        <v>19.887188536918899</v>
      </c>
      <c r="T11" s="67">
        <v>20.828164324324302</v>
      </c>
      <c r="U11" s="69">
        <v>-4.7315676907201603</v>
      </c>
      <c r="V11" s="54"/>
      <c r="W11" s="54"/>
    </row>
    <row r="12" spans="1:23" ht="13.5" thickBot="1" x14ac:dyDescent="0.25">
      <c r="A12" s="50"/>
      <c r="B12" s="52" t="s">
        <v>10</v>
      </c>
      <c r="C12" s="53"/>
      <c r="D12" s="67">
        <v>509708.29570000002</v>
      </c>
      <c r="E12" s="67">
        <v>225226.42170000001</v>
      </c>
      <c r="F12" s="68">
        <v>226.30928105714301</v>
      </c>
      <c r="G12" s="67">
        <v>116166.53660000001</v>
      </c>
      <c r="H12" s="68">
        <v>338.77377308328897</v>
      </c>
      <c r="I12" s="67">
        <v>21336.930700000001</v>
      </c>
      <c r="J12" s="68">
        <v>4.1861062258555704</v>
      </c>
      <c r="K12" s="67">
        <v>10877.480600000001</v>
      </c>
      <c r="L12" s="68">
        <v>9.3636953621633605</v>
      </c>
      <c r="M12" s="68">
        <v>0.96156917990734003</v>
      </c>
      <c r="N12" s="67">
        <v>1677227.1216</v>
      </c>
      <c r="O12" s="67">
        <v>21875169.481699999</v>
      </c>
      <c r="P12" s="67">
        <v>4703</v>
      </c>
      <c r="Q12" s="67">
        <v>2420</v>
      </c>
      <c r="R12" s="68">
        <v>94.338842975206603</v>
      </c>
      <c r="S12" s="67">
        <v>108.37939521582</v>
      </c>
      <c r="T12" s="67">
        <v>91.014788925619797</v>
      </c>
      <c r="U12" s="69">
        <v>16.022054981596</v>
      </c>
      <c r="V12" s="54"/>
      <c r="W12" s="54"/>
    </row>
    <row r="13" spans="1:23" ht="13.5" thickBot="1" x14ac:dyDescent="0.25">
      <c r="A13" s="50"/>
      <c r="B13" s="52" t="s">
        <v>11</v>
      </c>
      <c r="C13" s="53"/>
      <c r="D13" s="67">
        <v>2108334.7332000001</v>
      </c>
      <c r="E13" s="67">
        <v>491107.90370000002</v>
      </c>
      <c r="F13" s="68">
        <v>429.30173131318702</v>
      </c>
      <c r="G13" s="67">
        <v>323182.93219999998</v>
      </c>
      <c r="H13" s="68">
        <v>552.36574185646305</v>
      </c>
      <c r="I13" s="67">
        <v>-264769.70049999998</v>
      </c>
      <c r="J13" s="68">
        <v>-12.5582383257585</v>
      </c>
      <c r="K13" s="67">
        <v>40349.646500000003</v>
      </c>
      <c r="L13" s="68">
        <v>12.485079649883801</v>
      </c>
      <c r="M13" s="68">
        <v>-7.5618840179925702</v>
      </c>
      <c r="N13" s="67">
        <v>4659603.2986000003</v>
      </c>
      <c r="O13" s="67">
        <v>30712821.019699998</v>
      </c>
      <c r="P13" s="67">
        <v>50098</v>
      </c>
      <c r="Q13" s="67">
        <v>15471</v>
      </c>
      <c r="R13" s="68">
        <v>223.818757675651</v>
      </c>
      <c r="S13" s="67">
        <v>42.084209613158201</v>
      </c>
      <c r="T13" s="67">
        <v>26.3762986943313</v>
      </c>
      <c r="U13" s="69">
        <v>37.324951717557198</v>
      </c>
      <c r="V13" s="54"/>
      <c r="W13" s="54"/>
    </row>
    <row r="14" spans="1:23" ht="13.5" thickBot="1" x14ac:dyDescent="0.25">
      <c r="A14" s="50"/>
      <c r="B14" s="52" t="s">
        <v>12</v>
      </c>
      <c r="C14" s="53"/>
      <c r="D14" s="67">
        <v>191130.62</v>
      </c>
      <c r="E14" s="67">
        <v>151588.432</v>
      </c>
      <c r="F14" s="68">
        <v>126.08522792821</v>
      </c>
      <c r="G14" s="67">
        <v>121590.44130000001</v>
      </c>
      <c r="H14" s="68">
        <v>57.192142701763501</v>
      </c>
      <c r="I14" s="67">
        <v>26708.9872</v>
      </c>
      <c r="J14" s="68">
        <v>13.974206330728199</v>
      </c>
      <c r="K14" s="67">
        <v>18334.4447</v>
      </c>
      <c r="L14" s="68">
        <v>15.078853653276401</v>
      </c>
      <c r="M14" s="68">
        <v>0.45676553814580501</v>
      </c>
      <c r="N14" s="67">
        <v>1136984.4169999999</v>
      </c>
      <c r="O14" s="67">
        <v>15951564.152100001</v>
      </c>
      <c r="P14" s="67">
        <v>3442</v>
      </c>
      <c r="Q14" s="67">
        <v>2621</v>
      </c>
      <c r="R14" s="68">
        <v>31.3239221671118</v>
      </c>
      <c r="S14" s="67">
        <v>55.528942475305101</v>
      </c>
      <c r="T14" s="67">
        <v>56.524340595192697</v>
      </c>
      <c r="U14" s="69">
        <v>-1.79257532291435</v>
      </c>
      <c r="V14" s="54"/>
      <c r="W14" s="54"/>
    </row>
    <row r="15" spans="1:23" ht="13.5" thickBot="1" x14ac:dyDescent="0.25">
      <c r="A15" s="50"/>
      <c r="B15" s="52" t="s">
        <v>13</v>
      </c>
      <c r="C15" s="53"/>
      <c r="D15" s="67">
        <v>539773.53159999999</v>
      </c>
      <c r="E15" s="67">
        <v>131292.14540000001</v>
      </c>
      <c r="F15" s="68">
        <v>411.12400894623499</v>
      </c>
      <c r="G15" s="67">
        <v>110591.13039999999</v>
      </c>
      <c r="H15" s="68">
        <v>388.08030955799001</v>
      </c>
      <c r="I15" s="67">
        <v>-122495.0634</v>
      </c>
      <c r="J15" s="68">
        <v>-22.693788455484199</v>
      </c>
      <c r="K15" s="67">
        <v>-8862.8114999999998</v>
      </c>
      <c r="L15" s="68">
        <v>-8.0140346408829206</v>
      </c>
      <c r="M15" s="68">
        <v>12.8212420968222</v>
      </c>
      <c r="N15" s="67">
        <v>1398002.561</v>
      </c>
      <c r="O15" s="67">
        <v>12524479.252800001</v>
      </c>
      <c r="P15" s="67">
        <v>24270</v>
      </c>
      <c r="Q15" s="67">
        <v>8870</v>
      </c>
      <c r="R15" s="68">
        <v>173.618940248027</v>
      </c>
      <c r="S15" s="67">
        <v>22.240359769262501</v>
      </c>
      <c r="T15" s="67">
        <v>19.383626178128502</v>
      </c>
      <c r="U15" s="69">
        <v>12.844817353548899</v>
      </c>
      <c r="V15" s="54"/>
      <c r="W15" s="54"/>
    </row>
    <row r="16" spans="1:23" ht="13.5" thickBot="1" x14ac:dyDescent="0.25">
      <c r="A16" s="50"/>
      <c r="B16" s="52" t="s">
        <v>14</v>
      </c>
      <c r="C16" s="53"/>
      <c r="D16" s="67">
        <v>941015.47820000001</v>
      </c>
      <c r="E16" s="67">
        <v>998026.92709999997</v>
      </c>
      <c r="F16" s="68">
        <v>94.287584096988198</v>
      </c>
      <c r="G16" s="67">
        <v>570413.66139999998</v>
      </c>
      <c r="H16" s="68">
        <v>64.9707119374402</v>
      </c>
      <c r="I16" s="67">
        <v>46571.786099999998</v>
      </c>
      <c r="J16" s="68">
        <v>4.9490988383191903</v>
      </c>
      <c r="K16" s="67">
        <v>34756.728199999998</v>
      </c>
      <c r="L16" s="68">
        <v>6.09324961023803</v>
      </c>
      <c r="M16" s="68">
        <v>0.33993584873733901</v>
      </c>
      <c r="N16" s="67">
        <v>6654975.6524</v>
      </c>
      <c r="O16" s="67">
        <v>91815393.9428</v>
      </c>
      <c r="P16" s="67">
        <v>52312</v>
      </c>
      <c r="Q16" s="67">
        <v>40625</v>
      </c>
      <c r="R16" s="68">
        <v>28.768000000000001</v>
      </c>
      <c r="S16" s="67">
        <v>17.9885203815568</v>
      </c>
      <c r="T16" s="67">
        <v>17.969801686153801</v>
      </c>
      <c r="U16" s="69">
        <v>0.104059116625061</v>
      </c>
      <c r="V16" s="54"/>
      <c r="W16" s="54"/>
    </row>
    <row r="17" spans="1:21" ht="12" thickBot="1" x14ac:dyDescent="0.2">
      <c r="A17" s="50"/>
      <c r="B17" s="52" t="s">
        <v>15</v>
      </c>
      <c r="C17" s="53"/>
      <c r="D17" s="67">
        <v>581220.85259999998</v>
      </c>
      <c r="E17" s="67">
        <v>588906.91070000001</v>
      </c>
      <c r="F17" s="68">
        <v>98.694860263931403</v>
      </c>
      <c r="G17" s="67">
        <v>476137.7746</v>
      </c>
      <c r="H17" s="68">
        <v>22.069888928321099</v>
      </c>
      <c r="I17" s="67">
        <v>78921.983900000007</v>
      </c>
      <c r="J17" s="68">
        <v>13.5786566409231</v>
      </c>
      <c r="K17" s="67">
        <v>30642.390200000002</v>
      </c>
      <c r="L17" s="68">
        <v>6.4356141929176802</v>
      </c>
      <c r="M17" s="68">
        <v>1.5755818454397199</v>
      </c>
      <c r="N17" s="67">
        <v>6198463.3066999996</v>
      </c>
      <c r="O17" s="67">
        <v>121353642.3075</v>
      </c>
      <c r="P17" s="67">
        <v>12328</v>
      </c>
      <c r="Q17" s="67">
        <v>11673</v>
      </c>
      <c r="R17" s="68">
        <v>5.6112396127816302</v>
      </c>
      <c r="S17" s="67">
        <v>47.146402709279698</v>
      </c>
      <c r="T17" s="67">
        <v>51.0640257089009</v>
      </c>
      <c r="U17" s="69">
        <v>-8.3094844452471897</v>
      </c>
    </row>
    <row r="18" spans="1:21" ht="12" thickBot="1" x14ac:dyDescent="0.2">
      <c r="A18" s="50"/>
      <c r="B18" s="52" t="s">
        <v>16</v>
      </c>
      <c r="C18" s="53"/>
      <c r="D18" s="67">
        <v>3075397.8864000002</v>
      </c>
      <c r="E18" s="67">
        <v>2501020.5663999999</v>
      </c>
      <c r="F18" s="68">
        <v>122.96571758411299</v>
      </c>
      <c r="G18" s="67">
        <v>1945385.6133999999</v>
      </c>
      <c r="H18" s="68">
        <v>58.086801157383398</v>
      </c>
      <c r="I18" s="67">
        <v>43253.330900000001</v>
      </c>
      <c r="J18" s="68">
        <v>1.40643040340486</v>
      </c>
      <c r="K18" s="67">
        <v>259374.37359999999</v>
      </c>
      <c r="L18" s="68">
        <v>13.332800027583501</v>
      </c>
      <c r="M18" s="68">
        <v>-0.83323976729210703</v>
      </c>
      <c r="N18" s="67">
        <v>15947155.6995</v>
      </c>
      <c r="O18" s="67">
        <v>262638783.23500001</v>
      </c>
      <c r="P18" s="67">
        <v>108232</v>
      </c>
      <c r="Q18" s="67">
        <v>80306</v>
      </c>
      <c r="R18" s="68">
        <v>34.774487584987398</v>
      </c>
      <c r="S18" s="67">
        <v>28.414867011604699</v>
      </c>
      <c r="T18" s="67">
        <v>22.636707717978702</v>
      </c>
      <c r="U18" s="69">
        <v>20.3349862283929</v>
      </c>
    </row>
    <row r="19" spans="1:21" ht="12" thickBot="1" x14ac:dyDescent="0.2">
      <c r="A19" s="50"/>
      <c r="B19" s="52" t="s">
        <v>17</v>
      </c>
      <c r="C19" s="53"/>
      <c r="D19" s="67">
        <v>1250555.9062999999</v>
      </c>
      <c r="E19" s="67">
        <v>923308.37760000001</v>
      </c>
      <c r="F19" s="68">
        <v>135.442928564195</v>
      </c>
      <c r="G19" s="67">
        <v>698769.89509999997</v>
      </c>
      <c r="H19" s="68">
        <v>78.965338242145506</v>
      </c>
      <c r="I19" s="67">
        <v>13280.995999999999</v>
      </c>
      <c r="J19" s="68">
        <v>1.06200737872602</v>
      </c>
      <c r="K19" s="67">
        <v>61546.974600000001</v>
      </c>
      <c r="L19" s="68">
        <v>8.8079030066388508</v>
      </c>
      <c r="M19" s="68">
        <v>-0.78421366628799305</v>
      </c>
      <c r="N19" s="67">
        <v>6045215.3337000003</v>
      </c>
      <c r="O19" s="67">
        <v>69356509.140699998</v>
      </c>
      <c r="P19" s="67">
        <v>19819</v>
      </c>
      <c r="Q19" s="67">
        <v>13438</v>
      </c>
      <c r="R19" s="68">
        <v>47.4847447536836</v>
      </c>
      <c r="S19" s="67">
        <v>63.098839815328702</v>
      </c>
      <c r="T19" s="67">
        <v>43.519248586099103</v>
      </c>
      <c r="U19" s="69">
        <v>31.030033652810701</v>
      </c>
    </row>
    <row r="20" spans="1:21" ht="12" thickBot="1" x14ac:dyDescent="0.2">
      <c r="A20" s="50"/>
      <c r="B20" s="52" t="s">
        <v>18</v>
      </c>
      <c r="C20" s="53"/>
      <c r="D20" s="67">
        <v>916048.17330000002</v>
      </c>
      <c r="E20" s="67">
        <v>1380385.5290999999</v>
      </c>
      <c r="F20" s="68">
        <v>66.361762999446697</v>
      </c>
      <c r="G20" s="67">
        <v>877115.09100000001</v>
      </c>
      <c r="H20" s="68">
        <v>4.4387655279779104</v>
      </c>
      <c r="I20" s="67">
        <v>88616.933900000004</v>
      </c>
      <c r="J20" s="68">
        <v>9.6738290062588792</v>
      </c>
      <c r="K20" s="67">
        <v>52229.253199999999</v>
      </c>
      <c r="L20" s="68">
        <v>5.9546636166587197</v>
      </c>
      <c r="M20" s="68">
        <v>0.69669157551729999</v>
      </c>
      <c r="N20" s="67">
        <v>6635180.5028999997</v>
      </c>
      <c r="O20" s="67">
        <v>103273943.8707</v>
      </c>
      <c r="P20" s="67">
        <v>40132</v>
      </c>
      <c r="Q20" s="67">
        <v>33163</v>
      </c>
      <c r="R20" s="68">
        <v>21.014383499683401</v>
      </c>
      <c r="S20" s="67">
        <v>22.825878932024299</v>
      </c>
      <c r="T20" s="67">
        <v>23.202453378765501</v>
      </c>
      <c r="U20" s="69">
        <v>-1.6497697541576199</v>
      </c>
    </row>
    <row r="21" spans="1:21" ht="12" thickBot="1" x14ac:dyDescent="0.2">
      <c r="A21" s="50"/>
      <c r="B21" s="52" t="s">
        <v>19</v>
      </c>
      <c r="C21" s="53"/>
      <c r="D21" s="67">
        <v>520034.41590000002</v>
      </c>
      <c r="E21" s="67">
        <v>507927.12890000001</v>
      </c>
      <c r="F21" s="68">
        <v>102.383666142468</v>
      </c>
      <c r="G21" s="67">
        <v>377709.50339999999</v>
      </c>
      <c r="H21" s="68">
        <v>37.681051500913902</v>
      </c>
      <c r="I21" s="67">
        <v>49815.7065</v>
      </c>
      <c r="J21" s="68">
        <v>9.5793095566158293</v>
      </c>
      <c r="K21" s="67">
        <v>44718.9735</v>
      </c>
      <c r="L21" s="68">
        <v>11.8395150499144</v>
      </c>
      <c r="M21" s="68">
        <v>0.11397249536597701</v>
      </c>
      <c r="N21" s="67">
        <v>3654962.3371000001</v>
      </c>
      <c r="O21" s="67">
        <v>42560888.156000003</v>
      </c>
      <c r="P21" s="67">
        <v>39324</v>
      </c>
      <c r="Q21" s="67">
        <v>31580</v>
      </c>
      <c r="R21" s="68">
        <v>24.5218492716909</v>
      </c>
      <c r="S21" s="67">
        <v>13.224351945376901</v>
      </c>
      <c r="T21" s="67">
        <v>12.657015050665001</v>
      </c>
      <c r="U21" s="69">
        <v>4.2900922257307901</v>
      </c>
    </row>
    <row r="22" spans="1:21" ht="12" thickBot="1" x14ac:dyDescent="0.2">
      <c r="A22" s="50"/>
      <c r="B22" s="52" t="s">
        <v>20</v>
      </c>
      <c r="C22" s="53"/>
      <c r="D22" s="67">
        <v>1479560.5445999999</v>
      </c>
      <c r="E22" s="67">
        <v>1264596.7308</v>
      </c>
      <c r="F22" s="68">
        <v>116.99860584520199</v>
      </c>
      <c r="G22" s="67">
        <v>1060328.862</v>
      </c>
      <c r="H22" s="68">
        <v>39.537892216688498</v>
      </c>
      <c r="I22" s="67">
        <v>139206.01149999999</v>
      </c>
      <c r="J22" s="68">
        <v>9.4086052786460606</v>
      </c>
      <c r="K22" s="67">
        <v>109424.81269999999</v>
      </c>
      <c r="L22" s="68">
        <v>10.3198938198855</v>
      </c>
      <c r="M22" s="68">
        <v>0.27216129564368902</v>
      </c>
      <c r="N22" s="67">
        <v>16552194.273700001</v>
      </c>
      <c r="O22" s="67">
        <v>115576156.5113</v>
      </c>
      <c r="P22" s="67">
        <v>87425</v>
      </c>
      <c r="Q22" s="67">
        <v>71972</v>
      </c>
      <c r="R22" s="68">
        <v>21.470849774912502</v>
      </c>
      <c r="S22" s="67">
        <v>16.923769454961398</v>
      </c>
      <c r="T22" s="67">
        <v>16.678337871672301</v>
      </c>
      <c r="U22" s="69">
        <v>1.45021819129736</v>
      </c>
    </row>
    <row r="23" spans="1:21" ht="12" thickBot="1" x14ac:dyDescent="0.2">
      <c r="A23" s="50"/>
      <c r="B23" s="52" t="s">
        <v>21</v>
      </c>
      <c r="C23" s="53"/>
      <c r="D23" s="67">
        <v>13122585.7378</v>
      </c>
      <c r="E23" s="67">
        <v>3617225.3497000001</v>
      </c>
      <c r="F23" s="68">
        <v>362.7804316612</v>
      </c>
      <c r="G23" s="67">
        <v>2940289.2467</v>
      </c>
      <c r="H23" s="68">
        <v>346.30254498015699</v>
      </c>
      <c r="I23" s="67">
        <v>-1592979.0403</v>
      </c>
      <c r="J23" s="68">
        <v>-12.139216097566599</v>
      </c>
      <c r="K23" s="67">
        <v>37473.397900000004</v>
      </c>
      <c r="L23" s="68">
        <v>1.2744799832893301</v>
      </c>
      <c r="M23" s="68">
        <v>-43.509596929292599</v>
      </c>
      <c r="N23" s="67">
        <v>36191028.811800003</v>
      </c>
      <c r="O23" s="67">
        <v>228183849.49939999</v>
      </c>
      <c r="P23" s="67">
        <v>213575</v>
      </c>
      <c r="Q23" s="67">
        <v>98030</v>
      </c>
      <c r="R23" s="68">
        <v>117.866979496073</v>
      </c>
      <c r="S23" s="67">
        <v>61.442517793749303</v>
      </c>
      <c r="T23" s="67">
        <v>35.9364600775273</v>
      </c>
      <c r="U23" s="69">
        <v>41.512064661544201</v>
      </c>
    </row>
    <row r="24" spans="1:21" ht="12" thickBot="1" x14ac:dyDescent="0.2">
      <c r="A24" s="50"/>
      <c r="B24" s="52" t="s">
        <v>22</v>
      </c>
      <c r="C24" s="53"/>
      <c r="D24" s="67">
        <v>247380.90590000001</v>
      </c>
      <c r="E24" s="67">
        <v>399293.19050000003</v>
      </c>
      <c r="F24" s="68">
        <v>61.954701904689799</v>
      </c>
      <c r="G24" s="67">
        <v>318785.69300000003</v>
      </c>
      <c r="H24" s="68">
        <v>-22.3989936399059</v>
      </c>
      <c r="I24" s="67">
        <v>41483.445299999999</v>
      </c>
      <c r="J24" s="68">
        <v>16.769057073778001</v>
      </c>
      <c r="K24" s="67">
        <v>32111.317800000001</v>
      </c>
      <c r="L24" s="68">
        <v>10.073010961630599</v>
      </c>
      <c r="M24" s="68">
        <v>0.29186368365112703</v>
      </c>
      <c r="N24" s="67">
        <v>1938284.5538999999</v>
      </c>
      <c r="O24" s="67">
        <v>27396614.540899999</v>
      </c>
      <c r="P24" s="67">
        <v>24413</v>
      </c>
      <c r="Q24" s="67">
        <v>20531</v>
      </c>
      <c r="R24" s="68">
        <v>18.907992791388601</v>
      </c>
      <c r="S24" s="67">
        <v>10.133162900913399</v>
      </c>
      <c r="T24" s="67">
        <v>10.4652301738834</v>
      </c>
      <c r="U24" s="69">
        <v>-3.2770347838779301</v>
      </c>
    </row>
    <row r="25" spans="1:21" ht="12" thickBot="1" x14ac:dyDescent="0.2">
      <c r="A25" s="50"/>
      <c r="B25" s="52" t="s">
        <v>23</v>
      </c>
      <c r="C25" s="53"/>
      <c r="D25" s="67">
        <v>246702.28200000001</v>
      </c>
      <c r="E25" s="67">
        <v>292315.67070000002</v>
      </c>
      <c r="F25" s="68">
        <v>84.395845562856394</v>
      </c>
      <c r="G25" s="67">
        <v>252526.9436</v>
      </c>
      <c r="H25" s="68">
        <v>-2.3065505474244601</v>
      </c>
      <c r="I25" s="67">
        <v>17691.170399999999</v>
      </c>
      <c r="J25" s="68">
        <v>7.1710607038487</v>
      </c>
      <c r="K25" s="67">
        <v>16506.7399</v>
      </c>
      <c r="L25" s="68">
        <v>6.5366252268694502</v>
      </c>
      <c r="M25" s="68">
        <v>7.1754356534085004E-2</v>
      </c>
      <c r="N25" s="67">
        <v>1984834.5589000001</v>
      </c>
      <c r="O25" s="67">
        <v>35159991.570200004</v>
      </c>
      <c r="P25" s="67">
        <v>16034</v>
      </c>
      <c r="Q25" s="67">
        <v>13411</v>
      </c>
      <c r="R25" s="68">
        <v>19.558571322049101</v>
      </c>
      <c r="S25" s="67">
        <v>15.386196956467501</v>
      </c>
      <c r="T25" s="67">
        <v>16.068257423011001</v>
      </c>
      <c r="U25" s="69">
        <v>-4.4329373169551003</v>
      </c>
    </row>
    <row r="26" spans="1:21" ht="12" thickBot="1" x14ac:dyDescent="0.2">
      <c r="A26" s="50"/>
      <c r="B26" s="52" t="s">
        <v>24</v>
      </c>
      <c r="C26" s="53"/>
      <c r="D26" s="67">
        <v>513544.62219999998</v>
      </c>
      <c r="E26" s="67">
        <v>717455.41339999996</v>
      </c>
      <c r="F26" s="68">
        <v>71.578611382458902</v>
      </c>
      <c r="G26" s="67">
        <v>523234.52639999997</v>
      </c>
      <c r="H26" s="68">
        <v>-1.85192369981186</v>
      </c>
      <c r="I26" s="67">
        <v>114166.57180000001</v>
      </c>
      <c r="J26" s="68">
        <v>22.231090905190701</v>
      </c>
      <c r="K26" s="67">
        <v>103285.5343</v>
      </c>
      <c r="L26" s="68">
        <v>19.7398162943553</v>
      </c>
      <c r="M26" s="68">
        <v>0.105349094369743</v>
      </c>
      <c r="N26" s="67">
        <v>3922648.5262000002</v>
      </c>
      <c r="O26" s="67">
        <v>62856826.629600003</v>
      </c>
      <c r="P26" s="67">
        <v>37112</v>
      </c>
      <c r="Q26" s="67">
        <v>33563</v>
      </c>
      <c r="R26" s="68">
        <v>10.574144146828401</v>
      </c>
      <c r="S26" s="67">
        <v>13.837697300064701</v>
      </c>
      <c r="T26" s="67">
        <v>13.4173195721479</v>
      </c>
      <c r="U26" s="69">
        <v>3.0379167776332601</v>
      </c>
    </row>
    <row r="27" spans="1:21" ht="12" thickBot="1" x14ac:dyDescent="0.2">
      <c r="A27" s="50"/>
      <c r="B27" s="52" t="s">
        <v>25</v>
      </c>
      <c r="C27" s="53"/>
      <c r="D27" s="67">
        <v>270642.42420000001</v>
      </c>
      <c r="E27" s="67">
        <v>449878.77340000001</v>
      </c>
      <c r="F27" s="68">
        <v>60.158967304590803</v>
      </c>
      <c r="G27" s="67">
        <v>293553.86219999997</v>
      </c>
      <c r="H27" s="68">
        <v>-7.8048497908674497</v>
      </c>
      <c r="I27" s="67">
        <v>69097.120999999999</v>
      </c>
      <c r="J27" s="68">
        <v>25.530779664070099</v>
      </c>
      <c r="K27" s="67">
        <v>87801.741800000003</v>
      </c>
      <c r="L27" s="68">
        <v>29.909925606831301</v>
      </c>
      <c r="M27" s="68">
        <v>-0.21303245717615099</v>
      </c>
      <c r="N27" s="67">
        <v>1774746.6292000001</v>
      </c>
      <c r="O27" s="67">
        <v>21099166.125599999</v>
      </c>
      <c r="P27" s="67">
        <v>35710</v>
      </c>
      <c r="Q27" s="67">
        <v>30880</v>
      </c>
      <c r="R27" s="68">
        <v>15.641191709844501</v>
      </c>
      <c r="S27" s="67">
        <v>7.5788973452814297</v>
      </c>
      <c r="T27" s="67">
        <v>7.6189944365285003</v>
      </c>
      <c r="U27" s="69">
        <v>-0.52906233480029496</v>
      </c>
    </row>
    <row r="28" spans="1:21" ht="12" thickBot="1" x14ac:dyDescent="0.2">
      <c r="A28" s="50"/>
      <c r="B28" s="52" t="s">
        <v>26</v>
      </c>
      <c r="C28" s="53"/>
      <c r="D28" s="67">
        <v>645310.22050000005</v>
      </c>
      <c r="E28" s="67">
        <v>1052915.4227</v>
      </c>
      <c r="F28" s="68">
        <v>61.287944557334498</v>
      </c>
      <c r="G28" s="67">
        <v>896254.34100000001</v>
      </c>
      <c r="H28" s="68">
        <v>-27.999208374266601</v>
      </c>
      <c r="I28" s="67">
        <v>46754.854099999997</v>
      </c>
      <c r="J28" s="68">
        <v>7.2453298606944996</v>
      </c>
      <c r="K28" s="67">
        <v>76057.623000000007</v>
      </c>
      <c r="L28" s="68">
        <v>8.4861650896037304</v>
      </c>
      <c r="M28" s="68">
        <v>-0.38527063750072799</v>
      </c>
      <c r="N28" s="67">
        <v>4499322.6047999999</v>
      </c>
      <c r="O28" s="67">
        <v>80021421.299899995</v>
      </c>
      <c r="P28" s="67">
        <v>32267</v>
      </c>
      <c r="Q28" s="67">
        <v>26414</v>
      </c>
      <c r="R28" s="68">
        <v>22.158703717725501</v>
      </c>
      <c r="S28" s="67">
        <v>19.9990770911458</v>
      </c>
      <c r="T28" s="67">
        <v>19.324348815022301</v>
      </c>
      <c r="U28" s="69">
        <v>3.3737970659763201</v>
      </c>
    </row>
    <row r="29" spans="1:21" ht="12" thickBot="1" x14ac:dyDescent="0.2">
      <c r="A29" s="50"/>
      <c r="B29" s="52" t="s">
        <v>27</v>
      </c>
      <c r="C29" s="53"/>
      <c r="D29" s="67">
        <v>661022.7439</v>
      </c>
      <c r="E29" s="67">
        <v>819343.0736</v>
      </c>
      <c r="F29" s="68">
        <v>80.677162619514505</v>
      </c>
      <c r="G29" s="67">
        <v>697090.94380000001</v>
      </c>
      <c r="H29" s="68">
        <v>-5.1741024927657202</v>
      </c>
      <c r="I29" s="67">
        <v>111225.58900000001</v>
      </c>
      <c r="J29" s="68">
        <v>16.8262877527897</v>
      </c>
      <c r="K29" s="67">
        <v>126515.1819</v>
      </c>
      <c r="L29" s="68">
        <v>18.1490210173062</v>
      </c>
      <c r="M29" s="68">
        <v>-0.12085184299924701</v>
      </c>
      <c r="N29" s="67">
        <v>4513953.3272000002</v>
      </c>
      <c r="O29" s="67">
        <v>49158211.506499998</v>
      </c>
      <c r="P29" s="67">
        <v>89378</v>
      </c>
      <c r="Q29" s="67">
        <v>79885</v>
      </c>
      <c r="R29" s="68">
        <v>11.8833322901671</v>
      </c>
      <c r="S29" s="67">
        <v>7.3958104220277896</v>
      </c>
      <c r="T29" s="67">
        <v>7.2181960643424903</v>
      </c>
      <c r="U29" s="69">
        <v>2.4015536844520899</v>
      </c>
    </row>
    <row r="30" spans="1:21" ht="12" thickBot="1" x14ac:dyDescent="0.2">
      <c r="A30" s="50"/>
      <c r="B30" s="52" t="s">
        <v>28</v>
      </c>
      <c r="C30" s="53"/>
      <c r="D30" s="67">
        <v>1142763.6392999999</v>
      </c>
      <c r="E30" s="67">
        <v>1548314.8537000001</v>
      </c>
      <c r="F30" s="68">
        <v>73.806928646918493</v>
      </c>
      <c r="G30" s="67">
        <v>1107050.8451</v>
      </c>
      <c r="H30" s="68">
        <v>3.2259398344774501</v>
      </c>
      <c r="I30" s="67">
        <v>116879.55650000001</v>
      </c>
      <c r="J30" s="68">
        <v>10.2277979873069</v>
      </c>
      <c r="K30" s="67">
        <v>151680.9762</v>
      </c>
      <c r="L30" s="68">
        <v>13.7013558926734</v>
      </c>
      <c r="M30" s="68">
        <v>-0.22943826293755101</v>
      </c>
      <c r="N30" s="67">
        <v>7222171.8640999999</v>
      </c>
      <c r="O30" s="67">
        <v>87870424.743799999</v>
      </c>
      <c r="P30" s="67">
        <v>65823</v>
      </c>
      <c r="Q30" s="67">
        <v>56263</v>
      </c>
      <c r="R30" s="68">
        <v>16.991628601389898</v>
      </c>
      <c r="S30" s="67">
        <v>17.361160070188198</v>
      </c>
      <c r="T30" s="67">
        <v>16.903197771181802</v>
      </c>
      <c r="U30" s="69">
        <v>2.6378554034119599</v>
      </c>
    </row>
    <row r="31" spans="1:21" ht="12" thickBot="1" x14ac:dyDescent="0.2">
      <c r="A31" s="50"/>
      <c r="B31" s="52" t="s">
        <v>29</v>
      </c>
      <c r="C31" s="53"/>
      <c r="D31" s="67">
        <v>866592.94570000004</v>
      </c>
      <c r="E31" s="67">
        <v>930694.96329999994</v>
      </c>
      <c r="F31" s="68">
        <v>93.112456806179395</v>
      </c>
      <c r="G31" s="67">
        <v>954893.10629999998</v>
      </c>
      <c r="H31" s="68">
        <v>-9.2471251512269994</v>
      </c>
      <c r="I31" s="67">
        <v>2789.0142999999998</v>
      </c>
      <c r="J31" s="68">
        <v>0.32183671859308099</v>
      </c>
      <c r="K31" s="67">
        <v>29312.319500000001</v>
      </c>
      <c r="L31" s="68">
        <v>3.0696964201133201</v>
      </c>
      <c r="M31" s="68">
        <v>-0.904851804716444</v>
      </c>
      <c r="N31" s="67">
        <v>4712662.5332000004</v>
      </c>
      <c r="O31" s="67">
        <v>98861230.572300002</v>
      </c>
      <c r="P31" s="67">
        <v>25061</v>
      </c>
      <c r="Q31" s="67">
        <v>20970</v>
      </c>
      <c r="R31" s="68">
        <v>19.5088221268479</v>
      </c>
      <c r="S31" s="67">
        <v>34.5793442280835</v>
      </c>
      <c r="T31" s="67">
        <v>30.867913123509801</v>
      </c>
      <c r="U31" s="69">
        <v>10.7330870131408</v>
      </c>
    </row>
    <row r="32" spans="1:21" ht="12" thickBot="1" x14ac:dyDescent="0.2">
      <c r="A32" s="50"/>
      <c r="B32" s="52" t="s">
        <v>30</v>
      </c>
      <c r="C32" s="53"/>
      <c r="D32" s="67">
        <v>138605.58319999999</v>
      </c>
      <c r="E32" s="67">
        <v>213543.9841</v>
      </c>
      <c r="F32" s="68">
        <v>64.907276027543205</v>
      </c>
      <c r="G32" s="67">
        <v>163201.24369999999</v>
      </c>
      <c r="H32" s="68">
        <v>-15.0707555545424</v>
      </c>
      <c r="I32" s="67">
        <v>32906.591099999998</v>
      </c>
      <c r="J32" s="68">
        <v>23.7411728591897</v>
      </c>
      <c r="K32" s="67">
        <v>46228.391199999998</v>
      </c>
      <c r="L32" s="68">
        <v>28.326004233753299</v>
      </c>
      <c r="M32" s="68">
        <v>-0.28817356075328898</v>
      </c>
      <c r="N32" s="67">
        <v>1746269.8914999999</v>
      </c>
      <c r="O32" s="67">
        <v>10382472.5362</v>
      </c>
      <c r="P32" s="67">
        <v>26998</v>
      </c>
      <c r="Q32" s="67">
        <v>24002</v>
      </c>
      <c r="R32" s="68">
        <v>12.482293142238101</v>
      </c>
      <c r="S32" s="67">
        <v>5.1339204089191801</v>
      </c>
      <c r="T32" s="67">
        <v>5.2958171985667901</v>
      </c>
      <c r="U32" s="69">
        <v>-3.1534729164547102</v>
      </c>
    </row>
    <row r="33" spans="1:21" ht="12" thickBot="1" x14ac:dyDescent="0.2">
      <c r="A33" s="50"/>
      <c r="B33" s="52" t="s">
        <v>31</v>
      </c>
      <c r="C33" s="53"/>
      <c r="D33" s="70"/>
      <c r="E33" s="70"/>
      <c r="F33" s="70"/>
      <c r="G33" s="67">
        <v>3.8462000000000001</v>
      </c>
      <c r="H33" s="70"/>
      <c r="I33" s="70"/>
      <c r="J33" s="70"/>
      <c r="K33" s="67">
        <v>0.74890000000000001</v>
      </c>
      <c r="L33" s="68">
        <v>19.471166346003798</v>
      </c>
      <c r="M33" s="70"/>
      <c r="N33" s="67">
        <v>53.932400000000001</v>
      </c>
      <c r="O33" s="67">
        <v>130.255</v>
      </c>
      <c r="P33" s="70"/>
      <c r="Q33" s="70"/>
      <c r="R33" s="70"/>
      <c r="S33" s="70"/>
      <c r="T33" s="70"/>
      <c r="U33" s="71"/>
    </row>
    <row r="34" spans="1:21" ht="12" thickBot="1" x14ac:dyDescent="0.2">
      <c r="A34" s="50"/>
      <c r="B34" s="52" t="s">
        <v>32</v>
      </c>
      <c r="C34" s="53"/>
      <c r="D34" s="67">
        <v>123460.47719999999</v>
      </c>
      <c r="E34" s="67">
        <v>142084.29</v>
      </c>
      <c r="F34" s="68">
        <v>86.892419422302098</v>
      </c>
      <c r="G34" s="67">
        <v>116180.64810000001</v>
      </c>
      <c r="H34" s="68">
        <v>6.2659566967934799</v>
      </c>
      <c r="I34" s="67">
        <v>14427.666300000001</v>
      </c>
      <c r="J34" s="68">
        <v>11.686060695057799</v>
      </c>
      <c r="K34" s="67">
        <v>6482.2110000000002</v>
      </c>
      <c r="L34" s="68">
        <v>5.5794240314622598</v>
      </c>
      <c r="M34" s="68">
        <v>1.2257322848639101</v>
      </c>
      <c r="N34" s="67">
        <v>903312.09569999995</v>
      </c>
      <c r="O34" s="67">
        <v>19762188.370200001</v>
      </c>
      <c r="P34" s="67">
        <v>7618</v>
      </c>
      <c r="Q34" s="67">
        <v>6404</v>
      </c>
      <c r="R34" s="68">
        <v>18.9569019362898</v>
      </c>
      <c r="S34" s="67">
        <v>16.206416014702</v>
      </c>
      <c r="T34" s="67">
        <v>16.409575078076202</v>
      </c>
      <c r="U34" s="69">
        <v>-1.2535718149520501</v>
      </c>
    </row>
    <row r="35" spans="1:21" ht="12" thickBot="1" x14ac:dyDescent="0.2">
      <c r="A35" s="50"/>
      <c r="B35" s="52" t="s">
        <v>36</v>
      </c>
      <c r="C35" s="53"/>
      <c r="D35" s="70"/>
      <c r="E35" s="67">
        <v>154279.0637</v>
      </c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1"/>
    </row>
    <row r="36" spans="1:21" ht="12" thickBot="1" x14ac:dyDescent="0.2">
      <c r="A36" s="50"/>
      <c r="B36" s="52" t="s">
        <v>37</v>
      </c>
      <c r="C36" s="53"/>
      <c r="D36" s="70"/>
      <c r="E36" s="67">
        <v>41481.365100000003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</row>
    <row r="37" spans="1:21" ht="12" customHeight="1" thickBot="1" x14ac:dyDescent="0.2">
      <c r="A37" s="50"/>
      <c r="B37" s="52" t="s">
        <v>38</v>
      </c>
      <c r="C37" s="53"/>
      <c r="D37" s="70"/>
      <c r="E37" s="67">
        <v>90080.620500000005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</row>
    <row r="38" spans="1:21" ht="12" customHeight="1" thickBot="1" x14ac:dyDescent="0.2">
      <c r="A38" s="50"/>
      <c r="B38" s="52" t="s">
        <v>33</v>
      </c>
      <c r="C38" s="53"/>
      <c r="D38" s="67">
        <v>525646.15460000001</v>
      </c>
      <c r="E38" s="67">
        <v>98293.922699999996</v>
      </c>
      <c r="F38" s="68">
        <v>534.769739736921</v>
      </c>
      <c r="G38" s="67">
        <v>213530.7684</v>
      </c>
      <c r="H38" s="68">
        <v>146.16881142642899</v>
      </c>
      <c r="I38" s="67">
        <v>35748.379099999998</v>
      </c>
      <c r="J38" s="68">
        <v>6.8008447863950199</v>
      </c>
      <c r="K38" s="67">
        <v>10641.155000000001</v>
      </c>
      <c r="L38" s="68">
        <v>4.98342935762133</v>
      </c>
      <c r="M38" s="68">
        <v>2.3594453891518401</v>
      </c>
      <c r="N38" s="67">
        <v>2705232.3986</v>
      </c>
      <c r="O38" s="67">
        <v>20770516.887400001</v>
      </c>
      <c r="P38" s="67">
        <v>630</v>
      </c>
      <c r="Q38" s="67">
        <v>432</v>
      </c>
      <c r="R38" s="68">
        <v>45.8333333333333</v>
      </c>
      <c r="S38" s="67">
        <v>834.35897555555596</v>
      </c>
      <c r="T38" s="67">
        <v>818.19404953703702</v>
      </c>
      <c r="U38" s="69">
        <v>1.9374066189861801</v>
      </c>
    </row>
    <row r="39" spans="1:21" ht="12" thickBot="1" x14ac:dyDescent="0.2">
      <c r="A39" s="50"/>
      <c r="B39" s="52" t="s">
        <v>34</v>
      </c>
      <c r="C39" s="53"/>
      <c r="D39" s="67">
        <v>616496.77630000003</v>
      </c>
      <c r="E39" s="67">
        <v>378950.853</v>
      </c>
      <c r="F39" s="68">
        <v>162.685153343618</v>
      </c>
      <c r="G39" s="67">
        <v>471274.43280000001</v>
      </c>
      <c r="H39" s="68">
        <v>30.814814764549201</v>
      </c>
      <c r="I39" s="67">
        <v>45985.459300000002</v>
      </c>
      <c r="J39" s="68">
        <v>7.4591564899964</v>
      </c>
      <c r="K39" s="67">
        <v>32291.044300000001</v>
      </c>
      <c r="L39" s="68">
        <v>6.8518557453134097</v>
      </c>
      <c r="M39" s="68">
        <v>0.42409328335039298</v>
      </c>
      <c r="N39" s="67">
        <v>4120947.6231</v>
      </c>
      <c r="O39" s="67">
        <v>48023363.465899996</v>
      </c>
      <c r="P39" s="67">
        <v>3276</v>
      </c>
      <c r="Q39" s="67">
        <v>2920</v>
      </c>
      <c r="R39" s="68">
        <v>12.191780821917799</v>
      </c>
      <c r="S39" s="67">
        <v>188.18582915140399</v>
      </c>
      <c r="T39" s="67">
        <v>175.47796859588999</v>
      </c>
      <c r="U39" s="69">
        <v>6.7528254453685204</v>
      </c>
    </row>
    <row r="40" spans="1:21" ht="12" thickBot="1" x14ac:dyDescent="0.2">
      <c r="A40" s="50"/>
      <c r="B40" s="52" t="s">
        <v>39</v>
      </c>
      <c r="C40" s="53"/>
      <c r="D40" s="70"/>
      <c r="E40" s="67">
        <v>108487.8048</v>
      </c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1"/>
    </row>
    <row r="41" spans="1:21" ht="12" thickBot="1" x14ac:dyDescent="0.2">
      <c r="A41" s="50"/>
      <c r="B41" s="52" t="s">
        <v>40</v>
      </c>
      <c r="C41" s="53"/>
      <c r="D41" s="70"/>
      <c r="E41" s="67">
        <v>10424.3372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</row>
    <row r="42" spans="1:21" ht="12" thickBot="1" x14ac:dyDescent="0.2">
      <c r="A42" s="51"/>
      <c r="B42" s="52" t="s">
        <v>35</v>
      </c>
      <c r="C42" s="53"/>
      <c r="D42" s="72">
        <v>5140.0855000000001</v>
      </c>
      <c r="E42" s="73"/>
      <c r="F42" s="73"/>
      <c r="G42" s="72">
        <v>27742.333500000001</v>
      </c>
      <c r="H42" s="74">
        <v>-81.472050647794305</v>
      </c>
      <c r="I42" s="72">
        <v>568.07680000000005</v>
      </c>
      <c r="J42" s="74">
        <v>11.051893981140999</v>
      </c>
      <c r="K42" s="72">
        <v>3701.0479999999998</v>
      </c>
      <c r="L42" s="74">
        <v>13.3407955751091</v>
      </c>
      <c r="M42" s="74">
        <v>-0.846509204960325</v>
      </c>
      <c r="N42" s="72">
        <v>282411.62430000002</v>
      </c>
      <c r="O42" s="72">
        <v>2412376.5943999998</v>
      </c>
      <c r="P42" s="72">
        <v>17</v>
      </c>
      <c r="Q42" s="72">
        <v>27</v>
      </c>
      <c r="R42" s="74">
        <v>-37.037037037037003</v>
      </c>
      <c r="S42" s="72">
        <v>302.35797058823499</v>
      </c>
      <c r="T42" s="72">
        <v>260.45279629629601</v>
      </c>
      <c r="U42" s="75">
        <v>13.8594574538296</v>
      </c>
    </row>
  </sheetData>
  <mergeCells count="40"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21:C21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25:C25"/>
    <mergeCell ref="B26:C26"/>
    <mergeCell ref="B27:C27"/>
    <mergeCell ref="B28:C28"/>
    <mergeCell ref="B29:C29"/>
    <mergeCell ref="B30:C30"/>
    <mergeCell ref="B19:C19"/>
    <mergeCell ref="B20:C20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0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131752</v>
      </c>
      <c r="D2" s="32">
        <v>1759014.7749991501</v>
      </c>
      <c r="E2" s="32">
        <v>1763771.78008803</v>
      </c>
      <c r="F2" s="32">
        <v>-4757.00508888889</v>
      </c>
      <c r="G2" s="32">
        <v>1763771.78008803</v>
      </c>
      <c r="H2" s="32">
        <v>-2.7043576645859602E-3</v>
      </c>
    </row>
    <row r="3" spans="1:8" ht="14.25" x14ac:dyDescent="0.2">
      <c r="A3" s="32">
        <v>2</v>
      </c>
      <c r="B3" s="33">
        <v>13</v>
      </c>
      <c r="C3" s="32">
        <v>29502</v>
      </c>
      <c r="D3" s="32">
        <v>232069.87427549399</v>
      </c>
      <c r="E3" s="32">
        <v>187868.96647419999</v>
      </c>
      <c r="F3" s="32">
        <v>44200.907801293397</v>
      </c>
      <c r="G3" s="32">
        <v>187868.96647419999</v>
      </c>
      <c r="H3" s="32">
        <v>0.19046379000844299</v>
      </c>
    </row>
    <row r="4" spans="1:8" ht="14.25" x14ac:dyDescent="0.2">
      <c r="A4" s="32">
        <v>3</v>
      </c>
      <c r="B4" s="33">
        <v>14</v>
      </c>
      <c r="C4" s="32">
        <v>184583</v>
      </c>
      <c r="D4" s="32">
        <v>284932.88036837598</v>
      </c>
      <c r="E4" s="32">
        <v>219141.53417521401</v>
      </c>
      <c r="F4" s="32">
        <v>65791.346193162404</v>
      </c>
      <c r="G4" s="32">
        <v>219141.53417521401</v>
      </c>
      <c r="H4" s="32">
        <v>0.23090120770935199</v>
      </c>
    </row>
    <row r="5" spans="1:8" ht="14.25" x14ac:dyDescent="0.2">
      <c r="A5" s="32">
        <v>4</v>
      </c>
      <c r="B5" s="33">
        <v>15</v>
      </c>
      <c r="C5" s="32">
        <v>5316</v>
      </c>
      <c r="D5" s="32">
        <v>87265.066847008493</v>
      </c>
      <c r="E5" s="32">
        <v>68381.614153846196</v>
      </c>
      <c r="F5" s="32">
        <v>18883.452693162399</v>
      </c>
      <c r="G5" s="32">
        <v>68381.614153846196</v>
      </c>
      <c r="H5" s="32">
        <v>0.21639188939451001</v>
      </c>
    </row>
    <row r="6" spans="1:8" ht="14.25" x14ac:dyDescent="0.2">
      <c r="A6" s="32">
        <v>5</v>
      </c>
      <c r="B6" s="33">
        <v>16</v>
      </c>
      <c r="C6" s="32">
        <v>7314</v>
      </c>
      <c r="D6" s="32">
        <v>509708.376438462</v>
      </c>
      <c r="E6" s="32">
        <v>488371.36566410301</v>
      </c>
      <c r="F6" s="32">
        <v>21337.010774359002</v>
      </c>
      <c r="G6" s="32">
        <v>488371.36566410301</v>
      </c>
      <c r="H6" s="32">
        <v>4.1861212726087199E-2</v>
      </c>
    </row>
    <row r="7" spans="1:8" ht="14.25" x14ac:dyDescent="0.2">
      <c r="A7" s="32">
        <v>6</v>
      </c>
      <c r="B7" s="33">
        <v>17</v>
      </c>
      <c r="C7" s="32">
        <v>141515</v>
      </c>
      <c r="D7" s="32">
        <v>2108335.4118820499</v>
      </c>
      <c r="E7" s="32">
        <v>2373104.4259991501</v>
      </c>
      <c r="F7" s="32">
        <v>-264769.01411709399</v>
      </c>
      <c r="G7" s="32">
        <v>2373104.4259991501</v>
      </c>
      <c r="H7" s="32">
        <v>-0.125582017275298</v>
      </c>
    </row>
    <row r="8" spans="1:8" ht="14.25" x14ac:dyDescent="0.2">
      <c r="A8" s="32">
        <v>7</v>
      </c>
      <c r="B8" s="33">
        <v>18</v>
      </c>
      <c r="C8" s="32">
        <v>153016</v>
      </c>
      <c r="D8" s="32">
        <v>191130.628864103</v>
      </c>
      <c r="E8" s="32">
        <v>164421.63479401701</v>
      </c>
      <c r="F8" s="32">
        <v>26708.9940700855</v>
      </c>
      <c r="G8" s="32">
        <v>164421.63479401701</v>
      </c>
      <c r="H8" s="32">
        <v>0.13974209277088701</v>
      </c>
    </row>
    <row r="9" spans="1:8" ht="14.25" x14ac:dyDescent="0.2">
      <c r="A9" s="32">
        <v>8</v>
      </c>
      <c r="B9" s="33">
        <v>19</v>
      </c>
      <c r="C9" s="32">
        <v>83383</v>
      </c>
      <c r="D9" s="32">
        <v>539774.09861196601</v>
      </c>
      <c r="E9" s="32">
        <v>662268.59538205096</v>
      </c>
      <c r="F9" s="32">
        <v>-122494.496770085</v>
      </c>
      <c r="G9" s="32">
        <v>662268.59538205096</v>
      </c>
      <c r="H9" s="32">
        <v>-0.22693659641150099</v>
      </c>
    </row>
    <row r="10" spans="1:8" ht="14.25" x14ac:dyDescent="0.2">
      <c r="A10" s="32">
        <v>9</v>
      </c>
      <c r="B10" s="33">
        <v>21</v>
      </c>
      <c r="C10" s="32">
        <v>207381</v>
      </c>
      <c r="D10" s="32">
        <v>941014.85121965804</v>
      </c>
      <c r="E10" s="32">
        <v>894443.69227179501</v>
      </c>
      <c r="F10" s="32">
        <v>46571.158947863201</v>
      </c>
      <c r="G10" s="32">
        <v>894443.69227179501</v>
      </c>
      <c r="H10" s="35">
        <v>4.9490354894507697E-2</v>
      </c>
    </row>
    <row r="11" spans="1:8" ht="14.25" x14ac:dyDescent="0.2">
      <c r="A11" s="32">
        <v>10</v>
      </c>
      <c r="B11" s="33">
        <v>22</v>
      </c>
      <c r="C11" s="32">
        <v>29317</v>
      </c>
      <c r="D11" s="32">
        <v>581220.95670170896</v>
      </c>
      <c r="E11" s="32">
        <v>502298.86930085497</v>
      </c>
      <c r="F11" s="32">
        <v>78922.087400854696</v>
      </c>
      <c r="G11" s="32">
        <v>502298.86930085497</v>
      </c>
      <c r="H11" s="32">
        <v>0.13578672016356499</v>
      </c>
    </row>
    <row r="12" spans="1:8" ht="14.25" x14ac:dyDescent="0.2">
      <c r="A12" s="32">
        <v>11</v>
      </c>
      <c r="B12" s="33">
        <v>23</v>
      </c>
      <c r="C12" s="32">
        <v>401528.88900000002</v>
      </c>
      <c r="D12" s="32">
        <v>3075397.9656495699</v>
      </c>
      <c r="E12" s="32">
        <v>3032144.5462222202</v>
      </c>
      <c r="F12" s="32">
        <v>43253.419427350404</v>
      </c>
      <c r="G12" s="32">
        <v>3032144.5462222202</v>
      </c>
      <c r="H12" s="32">
        <v>1.4064332457283999E-2</v>
      </c>
    </row>
    <row r="13" spans="1:8" ht="14.25" x14ac:dyDescent="0.2">
      <c r="A13" s="32">
        <v>12</v>
      </c>
      <c r="B13" s="33">
        <v>24</v>
      </c>
      <c r="C13" s="32">
        <v>51110.27</v>
      </c>
      <c r="D13" s="32">
        <v>1250555.88487179</v>
      </c>
      <c r="E13" s="32">
        <v>1237274.9116906</v>
      </c>
      <c r="F13" s="32">
        <v>13280.973181196599</v>
      </c>
      <c r="G13" s="32">
        <v>1237274.9116906</v>
      </c>
      <c r="H13" s="32">
        <v>1.06200557223063E-2</v>
      </c>
    </row>
    <row r="14" spans="1:8" ht="14.25" x14ac:dyDescent="0.2">
      <c r="A14" s="32">
        <v>13</v>
      </c>
      <c r="B14" s="33">
        <v>25</v>
      </c>
      <c r="C14" s="32">
        <v>81887</v>
      </c>
      <c r="D14" s="32">
        <v>916048.45331880299</v>
      </c>
      <c r="E14" s="32">
        <v>827431.23939829099</v>
      </c>
      <c r="F14" s="32">
        <v>88617.213920512804</v>
      </c>
      <c r="G14" s="32">
        <v>827431.23939829099</v>
      </c>
      <c r="H14" s="32">
        <v>9.6738566174591006E-2</v>
      </c>
    </row>
    <row r="15" spans="1:8" ht="14.25" x14ac:dyDescent="0.2">
      <c r="A15" s="32">
        <v>14</v>
      </c>
      <c r="B15" s="33">
        <v>26</v>
      </c>
      <c r="C15" s="32">
        <v>84402</v>
      </c>
      <c r="D15" s="32">
        <v>520033.90743812098</v>
      </c>
      <c r="E15" s="32">
        <v>470218.709633719</v>
      </c>
      <c r="F15" s="32">
        <v>49815.197804402102</v>
      </c>
      <c r="G15" s="32">
        <v>470218.709633719</v>
      </c>
      <c r="H15" s="32">
        <v>9.5792211030642505E-2</v>
      </c>
    </row>
    <row r="16" spans="1:8" ht="14.25" x14ac:dyDescent="0.2">
      <c r="A16" s="32">
        <v>15</v>
      </c>
      <c r="B16" s="33">
        <v>27</v>
      </c>
      <c r="C16" s="32">
        <v>202814.19699999999</v>
      </c>
      <c r="D16" s="32">
        <v>1479561.9142</v>
      </c>
      <c r="E16" s="32">
        <v>1340354.53</v>
      </c>
      <c r="F16" s="32">
        <v>139207.3842</v>
      </c>
      <c r="G16" s="32">
        <v>1340354.53</v>
      </c>
      <c r="H16" s="32">
        <v>9.4086893467563701E-2</v>
      </c>
    </row>
    <row r="17" spans="1:8" ht="14.25" x14ac:dyDescent="0.2">
      <c r="A17" s="32">
        <v>16</v>
      </c>
      <c r="B17" s="33">
        <v>29</v>
      </c>
      <c r="C17" s="32">
        <v>1915711</v>
      </c>
      <c r="D17" s="32">
        <v>13122590.6280607</v>
      </c>
      <c r="E17" s="32">
        <v>14715564.854534199</v>
      </c>
      <c r="F17" s="32">
        <v>-1592974.2264735</v>
      </c>
      <c r="G17" s="32">
        <v>14715564.854534199</v>
      </c>
      <c r="H17" s="32">
        <v>-0.12139174890262699</v>
      </c>
    </row>
    <row r="18" spans="1:8" ht="14.25" x14ac:dyDescent="0.2">
      <c r="A18" s="32">
        <v>17</v>
      </c>
      <c r="B18" s="33">
        <v>31</v>
      </c>
      <c r="C18" s="32">
        <v>30849.550999999999</v>
      </c>
      <c r="D18" s="32">
        <v>247380.894125641</v>
      </c>
      <c r="E18" s="32">
        <v>205897.45556046101</v>
      </c>
      <c r="F18" s="32">
        <v>41483.438565179596</v>
      </c>
      <c r="G18" s="32">
        <v>205897.45556046101</v>
      </c>
      <c r="H18" s="32">
        <v>0.167690551494695</v>
      </c>
    </row>
    <row r="19" spans="1:8" ht="14.25" x14ac:dyDescent="0.2">
      <c r="A19" s="32">
        <v>18</v>
      </c>
      <c r="B19" s="33">
        <v>32</v>
      </c>
      <c r="C19" s="32">
        <v>13139.912</v>
      </c>
      <c r="D19" s="32">
        <v>246702.27992284999</v>
      </c>
      <c r="E19" s="32">
        <v>229011.11911124401</v>
      </c>
      <c r="F19" s="32">
        <v>17691.1608116057</v>
      </c>
      <c r="G19" s="32">
        <v>229011.11911124401</v>
      </c>
      <c r="H19" s="32">
        <v>7.1710568776008801E-2</v>
      </c>
    </row>
    <row r="20" spans="1:8" ht="14.25" x14ac:dyDescent="0.2">
      <c r="A20" s="32">
        <v>19</v>
      </c>
      <c r="B20" s="33">
        <v>33</v>
      </c>
      <c r="C20" s="32">
        <v>31301.705000000002</v>
      </c>
      <c r="D20" s="32">
        <v>513544.54822967999</v>
      </c>
      <c r="E20" s="32">
        <v>399378.04331152298</v>
      </c>
      <c r="F20" s="32">
        <v>114166.50491815701</v>
      </c>
      <c r="G20" s="32">
        <v>399378.04331152298</v>
      </c>
      <c r="H20" s="32">
        <v>0.22231081083757601</v>
      </c>
    </row>
    <row r="21" spans="1:8" ht="14.25" x14ac:dyDescent="0.2">
      <c r="A21" s="32">
        <v>20</v>
      </c>
      <c r="B21" s="33">
        <v>34</v>
      </c>
      <c r="C21" s="32">
        <v>43154.228999999999</v>
      </c>
      <c r="D21" s="32">
        <v>270642.35938427498</v>
      </c>
      <c r="E21" s="32">
        <v>201545.32396913899</v>
      </c>
      <c r="F21" s="32">
        <v>69097.0354151356</v>
      </c>
      <c r="G21" s="32">
        <v>201545.32396913899</v>
      </c>
      <c r="H21" s="32">
        <v>0.25530754155533802</v>
      </c>
    </row>
    <row r="22" spans="1:8" ht="14.25" x14ac:dyDescent="0.2">
      <c r="A22" s="32">
        <v>21</v>
      </c>
      <c r="B22" s="33">
        <v>35</v>
      </c>
      <c r="C22" s="32">
        <v>27660.612000000001</v>
      </c>
      <c r="D22" s="32">
        <v>645310.21897079598</v>
      </c>
      <c r="E22" s="32">
        <v>598555.32953362796</v>
      </c>
      <c r="F22" s="32">
        <v>46754.889437168102</v>
      </c>
      <c r="G22" s="32">
        <v>598555.32953362796</v>
      </c>
      <c r="H22" s="32">
        <v>7.2453353538608697E-2</v>
      </c>
    </row>
    <row r="23" spans="1:8" ht="14.25" x14ac:dyDescent="0.2">
      <c r="A23" s="32">
        <v>22</v>
      </c>
      <c r="B23" s="33">
        <v>36</v>
      </c>
      <c r="C23" s="32">
        <v>134094.26699999999</v>
      </c>
      <c r="D23" s="32">
        <v>661022.745135398</v>
      </c>
      <c r="E23" s="32">
        <v>549797.14299537102</v>
      </c>
      <c r="F23" s="32">
        <v>111225.602140027</v>
      </c>
      <c r="G23" s="32">
        <v>549797.14299537102</v>
      </c>
      <c r="H23" s="32">
        <v>0.16826289709175499</v>
      </c>
    </row>
    <row r="24" spans="1:8" ht="14.25" x14ac:dyDescent="0.2">
      <c r="A24" s="32">
        <v>23</v>
      </c>
      <c r="B24" s="33">
        <v>37</v>
      </c>
      <c r="C24" s="32">
        <v>102884.611</v>
      </c>
      <c r="D24" s="32">
        <v>1142763.62663991</v>
      </c>
      <c r="E24" s="32">
        <v>1025884.08414883</v>
      </c>
      <c r="F24" s="32">
        <v>116879.542491074</v>
      </c>
      <c r="G24" s="32">
        <v>1025884.08414883</v>
      </c>
      <c r="H24" s="32">
        <v>0.10227796874734101</v>
      </c>
    </row>
    <row r="25" spans="1:8" ht="14.25" x14ac:dyDescent="0.2">
      <c r="A25" s="32">
        <v>24</v>
      </c>
      <c r="B25" s="33">
        <v>38</v>
      </c>
      <c r="C25" s="32">
        <v>179390.70499999999</v>
      </c>
      <c r="D25" s="32">
        <v>866592.90455486695</v>
      </c>
      <c r="E25" s="32">
        <v>863804.04961415904</v>
      </c>
      <c r="F25" s="32">
        <v>2788.8549407079599</v>
      </c>
      <c r="G25" s="32">
        <v>863804.04961415904</v>
      </c>
      <c r="H25" s="32">
        <v>3.21818344697904E-3</v>
      </c>
    </row>
    <row r="26" spans="1:8" ht="14.25" x14ac:dyDescent="0.2">
      <c r="A26" s="32">
        <v>25</v>
      </c>
      <c r="B26" s="33">
        <v>39</v>
      </c>
      <c r="C26" s="32">
        <v>101989.64200000001</v>
      </c>
      <c r="D26" s="32">
        <v>138605.43118149199</v>
      </c>
      <c r="E26" s="32">
        <v>105698.97665085</v>
      </c>
      <c r="F26" s="32">
        <v>32906.454530641298</v>
      </c>
      <c r="G26" s="32">
        <v>105698.97665085</v>
      </c>
      <c r="H26" s="32">
        <v>0.23741100366805401</v>
      </c>
    </row>
    <row r="27" spans="1:8" ht="14.25" x14ac:dyDescent="0.2">
      <c r="A27" s="32">
        <v>26</v>
      </c>
      <c r="B27" s="33">
        <v>42</v>
      </c>
      <c r="C27" s="32">
        <v>5994.3509999999997</v>
      </c>
      <c r="D27" s="32">
        <v>123460.4767</v>
      </c>
      <c r="E27" s="32">
        <v>109032.81630000001</v>
      </c>
      <c r="F27" s="32">
        <v>14427.660400000001</v>
      </c>
      <c r="G27" s="32">
        <v>109032.81630000001</v>
      </c>
      <c r="H27" s="32">
        <v>0.116860559635276</v>
      </c>
    </row>
    <row r="28" spans="1:8" ht="14.25" x14ac:dyDescent="0.2">
      <c r="A28" s="32">
        <v>27</v>
      </c>
      <c r="B28" s="33">
        <v>75</v>
      </c>
      <c r="C28" s="32">
        <v>642</v>
      </c>
      <c r="D28" s="32">
        <v>525646.15384615399</v>
      </c>
      <c r="E28" s="32">
        <v>489897.77350427402</v>
      </c>
      <c r="F28" s="32">
        <v>35748.3803418803</v>
      </c>
      <c r="G28" s="32">
        <v>489897.77350427402</v>
      </c>
      <c r="H28" s="32">
        <v>6.80084503240619E-2</v>
      </c>
    </row>
    <row r="29" spans="1:8" ht="14.25" x14ac:dyDescent="0.2">
      <c r="A29" s="32">
        <v>28</v>
      </c>
      <c r="B29" s="33">
        <v>76</v>
      </c>
      <c r="C29" s="32">
        <v>3375</v>
      </c>
      <c r="D29" s="32">
        <v>616496.75974615396</v>
      </c>
      <c r="E29" s="32">
        <v>570511.31709230796</v>
      </c>
      <c r="F29" s="32">
        <v>45985.442653846199</v>
      </c>
      <c r="G29" s="32">
        <v>570511.31709230796</v>
      </c>
      <c r="H29" s="32">
        <v>7.4591539901654805E-2</v>
      </c>
    </row>
    <row r="30" spans="1:8" ht="14.25" x14ac:dyDescent="0.2">
      <c r="A30" s="32">
        <v>29</v>
      </c>
      <c r="B30" s="33">
        <v>99</v>
      </c>
      <c r="C30" s="32">
        <v>17</v>
      </c>
      <c r="D30" s="32">
        <v>5140.0854700854698</v>
      </c>
      <c r="E30" s="32">
        <v>4572.0085470085496</v>
      </c>
      <c r="F30" s="32">
        <v>568.07692307692298</v>
      </c>
      <c r="G30" s="32">
        <v>4572.0085470085496</v>
      </c>
      <c r="H30" s="32">
        <v>0.11051896439914199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2015-03-08T04:54:50Z</dcterms:modified>
</cp:coreProperties>
</file>