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<sst xmlns="http://schemas.openxmlformats.org/spreadsheetml/2006/main" count="112" uniqueCount="70">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</sst>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0" fontId="21" fillId="33" borderId="15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wrapText="1"/>
    </xf>
    <xf numFmtId="49" fontId="21" fillId="33" borderId="15" xfId="0" applyNumberFormat="1" applyFont="1" applyFill="1" applyBorder="1" applyAlignment="1">
      <alignment horizontal="left" vertical="top" wrapText="1"/>
    </xf>
    <xf numFmtId="49" fontId="22" fillId="33" borderId="13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60411380.628300004</v>
      </c>
      <c r="F3" s="25">
        <f>RA!I7</f>
        <v>-3706168.0151</v>
      </c>
      <c r="G3" s="16">
        <f>E3-F3</f>
        <v>64117548.643400006</v>
      </c>
      <c r="H3" s="27">
        <f>RA!J7</f>
        <v>-6.1348838191653998</v>
      </c>
      <c r="I3" s="20">
        <f>SUM(I4:I38)</f>
        <v>60411401.11144077</v>
      </c>
      <c r="J3" s="21">
        <f>SUM(J4:J38)</f>
        <v>64117548.572715692</v>
      </c>
      <c r="K3" s="22">
        <f>E3-I3</f>
        <v>-20.483140766620636</v>
      </c>
      <c r="L3" s="22">
        <f>G3-J3</f>
        <v>7.0684313774108887E-2</v>
      </c>
    </row>
    <row r="4" spans="1:13" x14ac:dyDescent="0.15">
      <c r="A4" s="40">
        <f>RA!A8</f>
        <v>42071</v>
      </c>
      <c r="B4" s="12">
        <v>12</v>
      </c>
      <c r="C4" s="37" t="s">
        <v>6</v>
      </c>
      <c r="D4" s="37"/>
      <c r="E4" s="15">
        <f>VLOOKUP(C4,RA!B8:D36,3,0)</f>
        <v>2903222.9493999998</v>
      </c>
      <c r="F4" s="25">
        <f>VLOOKUP(C4,RA!B8:I39,8,0)</f>
        <v>-170662.60550000001</v>
      </c>
      <c r="G4" s="16">
        <f t="shared" ref="G4:G38" si="0">E4-F4</f>
        <v>3073885.5548999999</v>
      </c>
      <c r="H4" s="27">
        <f>RA!J8</f>
        <v>-5.87838441878087</v>
      </c>
      <c r="I4" s="20">
        <f>VLOOKUP(B4,RMS!B:D,3,FALSE)</f>
        <v>2903225.0619401699</v>
      </c>
      <c r="J4" s="21">
        <f>VLOOKUP(B4,RMS!B:E,4,FALSE)</f>
        <v>3073885.5747871799</v>
      </c>
      <c r="K4" s="22">
        <f t="shared" ref="K4:K38" si="1">E4-I4</f>
        <v>-2.1125401700846851</v>
      </c>
      <c r="L4" s="22">
        <f t="shared" ref="L4:L38" si="2">G4-J4</f>
        <v>-1.988718006759882E-2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260864.46290000001</v>
      </c>
      <c r="F5" s="25">
        <f>VLOOKUP(C5,RA!B9:I40,8,0)</f>
        <v>52835.245000000003</v>
      </c>
      <c r="G5" s="16">
        <f t="shared" si="0"/>
        <v>208029.21790000002</v>
      </c>
      <c r="H5" s="27">
        <f>RA!J9</f>
        <v>20.253906727132101</v>
      </c>
      <c r="I5" s="20">
        <f>VLOOKUP(B5,RMS!B:D,3,FALSE)</f>
        <v>260864.60281452199</v>
      </c>
      <c r="J5" s="21">
        <f>VLOOKUP(B5,RMS!B:E,4,FALSE)</f>
        <v>208029.211321496</v>
      </c>
      <c r="K5" s="22">
        <f t="shared" si="1"/>
        <v>-0.13991452197660692</v>
      </c>
      <c r="L5" s="22">
        <f t="shared" si="2"/>
        <v>6.5785040205810219E-3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319423.2537</v>
      </c>
      <c r="F6" s="25">
        <f>VLOOKUP(C6,RA!B10:I41,8,0)</f>
        <v>86940.527100000007</v>
      </c>
      <c r="G6" s="16">
        <f t="shared" si="0"/>
        <v>232482.72659999999</v>
      </c>
      <c r="H6" s="27">
        <f>RA!J10</f>
        <v>27.2179705431383</v>
      </c>
      <c r="I6" s="20">
        <f>VLOOKUP(B6,RMS!B:D,3,FALSE)</f>
        <v>319425.806467521</v>
      </c>
      <c r="J6" s="21">
        <f>VLOOKUP(B6,RMS!B:E,4,FALSE)</f>
        <v>232482.72609145299</v>
      </c>
      <c r="K6" s="22">
        <f>E6-I6</f>
        <v>-2.5527675210032612</v>
      </c>
      <c r="L6" s="22">
        <f t="shared" si="2"/>
        <v>5.0854700384661555E-4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104149.3076</v>
      </c>
      <c r="F7" s="25">
        <f>VLOOKUP(C7,RA!B11:I42,8,0)</f>
        <v>22200.646400000001</v>
      </c>
      <c r="G7" s="16">
        <f t="shared" si="0"/>
        <v>81948.661200000002</v>
      </c>
      <c r="H7" s="27">
        <f>RA!J11</f>
        <v>21.3161728211048</v>
      </c>
      <c r="I7" s="20">
        <f>VLOOKUP(B7,RMS!B:D,3,FALSE)</f>
        <v>104149.424497436</v>
      </c>
      <c r="J7" s="21">
        <f>VLOOKUP(B7,RMS!B:E,4,FALSE)</f>
        <v>81948.662052136802</v>
      </c>
      <c r="K7" s="22">
        <f t="shared" si="1"/>
        <v>-0.11689743600436486</v>
      </c>
      <c r="L7" s="22">
        <f t="shared" si="2"/>
        <v>-8.5213679994922131E-4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988442.10080000001</v>
      </c>
      <c r="F8" s="25">
        <f>VLOOKUP(C8,RA!B12:I43,8,0)</f>
        <v>38611.214200000002</v>
      </c>
      <c r="G8" s="16">
        <f t="shared" si="0"/>
        <v>949830.88659999997</v>
      </c>
      <c r="H8" s="27">
        <f>RA!J12</f>
        <v>3.9062696913405301</v>
      </c>
      <c r="I8" s="20">
        <f>VLOOKUP(B8,RMS!B:D,3,FALSE)</f>
        <v>988442.27362136799</v>
      </c>
      <c r="J8" s="21">
        <f>VLOOKUP(B8,RMS!B:E,4,FALSE)</f>
        <v>949830.881794872</v>
      </c>
      <c r="K8" s="22">
        <f t="shared" si="1"/>
        <v>-0.17282136797439307</v>
      </c>
      <c r="L8" s="22">
        <f t="shared" si="2"/>
        <v>4.8051279736682773E-3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5527558.7517999997</v>
      </c>
      <c r="F9" s="25">
        <f>VLOOKUP(C9,RA!B13:I44,8,0)</f>
        <v>-846755.57629999996</v>
      </c>
      <c r="G9" s="16">
        <f t="shared" si="0"/>
        <v>6374314.3280999996</v>
      </c>
      <c r="H9" s="27">
        <f>RA!J13</f>
        <v>-15.318798303577699</v>
      </c>
      <c r="I9" s="20">
        <f>VLOOKUP(B9,RMS!B:D,3,FALSE)</f>
        <v>5527560.1486786297</v>
      </c>
      <c r="J9" s="21">
        <f>VLOOKUP(B9,RMS!B:E,4,FALSE)</f>
        <v>6374314.2978111096</v>
      </c>
      <c r="K9" s="22">
        <f t="shared" si="1"/>
        <v>-1.3968786299228668</v>
      </c>
      <c r="L9" s="22">
        <f t="shared" si="2"/>
        <v>3.028889000415802E-2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342943.71730000002</v>
      </c>
      <c r="F10" s="25">
        <f>VLOOKUP(C10,RA!B14:I45,8,0)</f>
        <v>48445.370799999997</v>
      </c>
      <c r="G10" s="16">
        <f t="shared" si="0"/>
        <v>294498.34650000004</v>
      </c>
      <c r="H10" s="27">
        <f>RA!J14</f>
        <v>14.1263327934423</v>
      </c>
      <c r="I10" s="20">
        <f>VLOOKUP(B10,RMS!B:D,3,FALSE)</f>
        <v>342943.72893162398</v>
      </c>
      <c r="J10" s="21">
        <f>VLOOKUP(B10,RMS!B:E,4,FALSE)</f>
        <v>294498.35015384603</v>
      </c>
      <c r="K10" s="22">
        <f t="shared" si="1"/>
        <v>-1.1631623958237469E-2</v>
      </c>
      <c r="L10" s="22">
        <f t="shared" si="2"/>
        <v>-3.6538459826260805E-3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963522.73389999999</v>
      </c>
      <c r="F11" s="25">
        <f>VLOOKUP(C11,RA!B15:I46,8,0)</f>
        <v>-236548.11600000001</v>
      </c>
      <c r="G11" s="16">
        <f t="shared" si="0"/>
        <v>1200070.8499</v>
      </c>
      <c r="H11" s="27">
        <f>RA!J15</f>
        <v>-24.550340918530999</v>
      </c>
      <c r="I11" s="20">
        <f>VLOOKUP(B11,RMS!B:D,3,FALSE)</f>
        <v>963523.84908290603</v>
      </c>
      <c r="J11" s="21">
        <f>VLOOKUP(B11,RMS!B:E,4,FALSE)</f>
        <v>1200070.84869744</v>
      </c>
      <c r="K11" s="22">
        <f t="shared" si="1"/>
        <v>-1.1151829060399905</v>
      </c>
      <c r="L11" s="22">
        <f t="shared" si="2"/>
        <v>1.2025600299239159E-3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2946605.3443</v>
      </c>
      <c r="F12" s="25">
        <f>VLOOKUP(C12,RA!B16:I47,8,0)</f>
        <v>-217897.9007</v>
      </c>
      <c r="G12" s="16">
        <f t="shared" si="0"/>
        <v>3164503.2450000001</v>
      </c>
      <c r="H12" s="27">
        <f>RA!J16</f>
        <v>-7.3948790299151597</v>
      </c>
      <c r="I12" s="20">
        <f>VLOOKUP(B12,RMS!B:D,3,FALSE)</f>
        <v>2946605.0454307701</v>
      </c>
      <c r="J12" s="21">
        <f>VLOOKUP(B12,RMS!B:E,4,FALSE)</f>
        <v>3164503.2445863201</v>
      </c>
      <c r="K12" s="22">
        <f t="shared" si="1"/>
        <v>0.29886922985315323</v>
      </c>
      <c r="L12" s="22">
        <f t="shared" si="2"/>
        <v>4.1367998346686363E-4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1771470.2962</v>
      </c>
      <c r="F13" s="25">
        <f>VLOOKUP(C13,RA!B17:I48,8,0)</f>
        <v>45687.0268</v>
      </c>
      <c r="G13" s="16">
        <f t="shared" si="0"/>
        <v>1725783.2693999999</v>
      </c>
      <c r="H13" s="27">
        <f>RA!J17</f>
        <v>2.5790456039823901</v>
      </c>
      <c r="I13" s="20">
        <f>VLOOKUP(B13,RMS!B:D,3,FALSE)</f>
        <v>1771470.43535128</v>
      </c>
      <c r="J13" s="21">
        <f>VLOOKUP(B13,RMS!B:E,4,FALSE)</f>
        <v>1725783.2701359</v>
      </c>
      <c r="K13" s="22">
        <f t="shared" si="1"/>
        <v>-0.13915128004737198</v>
      </c>
      <c r="L13" s="22">
        <f t="shared" si="2"/>
        <v>-7.3590013198554516E-4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4532521.4186000004</v>
      </c>
      <c r="F14" s="25">
        <f>VLOOKUP(C14,RA!B18:I49,8,0)</f>
        <v>-130651.417</v>
      </c>
      <c r="G14" s="16">
        <f t="shared" si="0"/>
        <v>4663172.8356000008</v>
      </c>
      <c r="H14" s="27">
        <f>RA!J18</f>
        <v>-2.8825328097479899</v>
      </c>
      <c r="I14" s="20">
        <f>VLOOKUP(B14,RMS!B:D,3,FALSE)</f>
        <v>4532521.5176620204</v>
      </c>
      <c r="J14" s="21">
        <f>VLOOKUP(B14,RMS!B:E,4,FALSE)</f>
        <v>4663172.7472185297</v>
      </c>
      <c r="K14" s="22">
        <f t="shared" si="1"/>
        <v>-9.906201995909214E-2</v>
      </c>
      <c r="L14" s="22">
        <f t="shared" si="2"/>
        <v>8.8381471112370491E-2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1620697.7010999999</v>
      </c>
      <c r="F15" s="25">
        <f>VLOOKUP(C15,RA!B19:I50,8,0)</f>
        <v>10732.8951</v>
      </c>
      <c r="G15" s="16">
        <f t="shared" si="0"/>
        <v>1609964.8059999999</v>
      </c>
      <c r="H15" s="27">
        <f>RA!J19</f>
        <v>0.66223917592499604</v>
      </c>
      <c r="I15" s="20">
        <f>VLOOKUP(B15,RMS!B:D,3,FALSE)</f>
        <v>1620697.6190931599</v>
      </c>
      <c r="J15" s="21">
        <f>VLOOKUP(B15,RMS!B:E,4,FALSE)</f>
        <v>1609964.80161282</v>
      </c>
      <c r="K15" s="22">
        <f t="shared" si="1"/>
        <v>8.2006840035319328E-2</v>
      </c>
      <c r="L15" s="22">
        <f t="shared" si="2"/>
        <v>4.3871798552572727E-3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1475138.2331000001</v>
      </c>
      <c r="F16" s="25">
        <f>VLOOKUP(C16,RA!B20:I51,8,0)</f>
        <v>105687.0665</v>
      </c>
      <c r="G16" s="16">
        <f t="shared" si="0"/>
        <v>1369451.1666000001</v>
      </c>
      <c r="H16" s="27">
        <f>RA!J20</f>
        <v>7.1645534044561296</v>
      </c>
      <c r="I16" s="20">
        <f>VLOOKUP(B16,RMS!B:D,3,FALSE)</f>
        <v>1475138.6477999999</v>
      </c>
      <c r="J16" s="21">
        <f>VLOOKUP(B16,RMS!B:E,4,FALSE)</f>
        <v>1369451.1666000001</v>
      </c>
      <c r="K16" s="22">
        <f t="shared" si="1"/>
        <v>-0.41469999984838068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724996.78410000005</v>
      </c>
      <c r="F17" s="25">
        <f>VLOOKUP(C17,RA!B21:I52,8,0)</f>
        <v>68483.901400000002</v>
      </c>
      <c r="G17" s="16">
        <f t="shared" si="0"/>
        <v>656512.88270000007</v>
      </c>
      <c r="H17" s="27">
        <f>RA!J21</f>
        <v>9.4460972657988904</v>
      </c>
      <c r="I17" s="20">
        <f>VLOOKUP(B17,RMS!B:D,3,FALSE)</f>
        <v>724996.104552106</v>
      </c>
      <c r="J17" s="21">
        <f>VLOOKUP(B17,RMS!B:E,4,FALSE)</f>
        <v>656512.88260254101</v>
      </c>
      <c r="K17" s="22">
        <f t="shared" si="1"/>
        <v>0.67954789404757321</v>
      </c>
      <c r="L17" s="22">
        <f t="shared" si="2"/>
        <v>9.7459065727889538E-5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1816247.1333000001</v>
      </c>
      <c r="F18" s="25">
        <f>VLOOKUP(C18,RA!B22:I53,8,0)</f>
        <v>156752.0301</v>
      </c>
      <c r="G18" s="16">
        <f t="shared" si="0"/>
        <v>1659495.1032</v>
      </c>
      <c r="H18" s="27">
        <f>RA!J22</f>
        <v>8.6305452174447197</v>
      </c>
      <c r="I18" s="20">
        <f>VLOOKUP(B18,RMS!B:D,3,FALSE)</f>
        <v>1816248.8156000001</v>
      </c>
      <c r="J18" s="21">
        <f>VLOOKUP(B18,RMS!B:E,4,FALSE)</f>
        <v>1659495.1029999999</v>
      </c>
      <c r="K18" s="22">
        <f t="shared" si="1"/>
        <v>-1.6822999999858439</v>
      </c>
      <c r="L18" s="22">
        <f t="shared" si="2"/>
        <v>2.0000012591481209E-4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26682694.9877</v>
      </c>
      <c r="F19" s="25">
        <f>VLOOKUP(C19,RA!B23:I54,8,0)</f>
        <v>-3502870.9792999998</v>
      </c>
      <c r="G19" s="16">
        <f t="shared" si="0"/>
        <v>30185565.967</v>
      </c>
      <c r="H19" s="27">
        <f>RA!J23</f>
        <v>-13.1278755047597</v>
      </c>
      <c r="I19" s="20">
        <f>VLOOKUP(B19,RMS!B:D,3,FALSE)</f>
        <v>26682706.962976102</v>
      </c>
      <c r="J19" s="21">
        <f>VLOOKUP(B19,RMS!B:E,4,FALSE)</f>
        <v>30185566.078737602</v>
      </c>
      <c r="K19" s="22">
        <f t="shared" si="1"/>
        <v>-11.975276101380587</v>
      </c>
      <c r="L19" s="22">
        <f t="shared" si="2"/>
        <v>-0.11173760145902634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290154.23989999999</v>
      </c>
      <c r="F20" s="25">
        <f>VLOOKUP(C20,RA!B24:I55,8,0)</f>
        <v>47052.519200000002</v>
      </c>
      <c r="G20" s="16">
        <f t="shared" si="0"/>
        <v>243101.72069999998</v>
      </c>
      <c r="H20" s="27">
        <f>RA!J24</f>
        <v>16.216381747933902</v>
      </c>
      <c r="I20" s="20">
        <f>VLOOKUP(B20,RMS!B:D,3,FALSE)</f>
        <v>290154.2362018</v>
      </c>
      <c r="J20" s="21">
        <f>VLOOKUP(B20,RMS!B:E,4,FALSE)</f>
        <v>243101.73249655101</v>
      </c>
      <c r="K20" s="22">
        <f t="shared" si="1"/>
        <v>3.698199987411499E-3</v>
      </c>
      <c r="L20" s="22">
        <f t="shared" si="2"/>
        <v>-1.1796551028965041E-2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317737.14769999997</v>
      </c>
      <c r="F21" s="25">
        <f>VLOOKUP(C21,RA!B25:I56,8,0)</f>
        <v>25264.367600000001</v>
      </c>
      <c r="G21" s="16">
        <f t="shared" si="0"/>
        <v>292472.78009999997</v>
      </c>
      <c r="H21" s="27">
        <f>RA!J25</f>
        <v>7.9513421023889901</v>
      </c>
      <c r="I21" s="20">
        <f>VLOOKUP(B21,RMS!B:D,3,FALSE)</f>
        <v>317737.14752669999</v>
      </c>
      <c r="J21" s="21">
        <f>VLOOKUP(B21,RMS!B:E,4,FALSE)</f>
        <v>292472.75563327398</v>
      </c>
      <c r="K21" s="22">
        <f t="shared" si="1"/>
        <v>1.7329998081550002E-4</v>
      </c>
      <c r="L21" s="22">
        <f t="shared" si="2"/>
        <v>2.4466725997626781E-2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644097.19099999999</v>
      </c>
      <c r="F22" s="25">
        <f>VLOOKUP(C22,RA!B26:I57,8,0)</f>
        <v>138790.6023</v>
      </c>
      <c r="G22" s="16">
        <f t="shared" si="0"/>
        <v>505306.58869999996</v>
      </c>
      <c r="H22" s="27">
        <f>RA!J26</f>
        <v>21.5480837735869</v>
      </c>
      <c r="I22" s="20">
        <f>VLOOKUP(B22,RMS!B:D,3,FALSE)</f>
        <v>644097.11565659195</v>
      </c>
      <c r="J22" s="21">
        <f>VLOOKUP(B22,RMS!B:E,4,FALSE)</f>
        <v>505306.56326611899</v>
      </c>
      <c r="K22" s="22">
        <f t="shared" si="1"/>
        <v>7.534340803977102E-2</v>
      </c>
      <c r="L22" s="22">
        <f t="shared" si="2"/>
        <v>2.5433880975469947E-2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361715.3898</v>
      </c>
      <c r="F23" s="25">
        <f>VLOOKUP(C23,RA!B27:I58,8,0)</f>
        <v>93474.096000000005</v>
      </c>
      <c r="G23" s="16">
        <f t="shared" si="0"/>
        <v>268241.29379999998</v>
      </c>
      <c r="H23" s="27">
        <f>RA!J27</f>
        <v>25.8418907892428</v>
      </c>
      <c r="I23" s="20">
        <f>VLOOKUP(B23,RMS!B:D,3,FALSE)</f>
        <v>361715.31779174798</v>
      </c>
      <c r="J23" s="21">
        <f>VLOOKUP(B23,RMS!B:E,4,FALSE)</f>
        <v>268241.33023744699</v>
      </c>
      <c r="K23" s="22">
        <f t="shared" si="1"/>
        <v>7.2008252027444541E-2</v>
      </c>
      <c r="L23" s="22">
        <f t="shared" si="2"/>
        <v>-3.6437447008211166E-2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706099.3236</v>
      </c>
      <c r="F24" s="25">
        <f>VLOOKUP(C24,RA!B28:I59,8,0)</f>
        <v>47376.760799999996</v>
      </c>
      <c r="G24" s="16">
        <f t="shared" si="0"/>
        <v>658722.56279999996</v>
      </c>
      <c r="H24" s="27">
        <f>RA!J28</f>
        <v>6.7096454020735701</v>
      </c>
      <c r="I24" s="20">
        <f>VLOOKUP(B24,RMS!B:D,3,FALSE)</f>
        <v>706099.32389026496</v>
      </c>
      <c r="J24" s="21">
        <f>VLOOKUP(B24,RMS!B:E,4,FALSE)</f>
        <v>658722.55398672598</v>
      </c>
      <c r="K24" s="22">
        <f t="shared" si="1"/>
        <v>-2.9026495758444071E-4</v>
      </c>
      <c r="L24" s="22">
        <f t="shared" si="2"/>
        <v>8.8132739765569568E-3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774327.78650000005</v>
      </c>
      <c r="F25" s="25">
        <f>VLOOKUP(C25,RA!B29:I60,8,0)</f>
        <v>127830.5864</v>
      </c>
      <c r="G25" s="16">
        <f t="shared" si="0"/>
        <v>646497.20010000002</v>
      </c>
      <c r="H25" s="27">
        <f>RA!J29</f>
        <v>16.5085883044183</v>
      </c>
      <c r="I25" s="20">
        <f>VLOOKUP(B25,RMS!B:D,3,FALSE)</f>
        <v>774327.78521238896</v>
      </c>
      <c r="J25" s="21">
        <f>VLOOKUP(B25,RMS!B:E,4,FALSE)</f>
        <v>646497.18962321198</v>
      </c>
      <c r="K25" s="22">
        <f t="shared" si="1"/>
        <v>1.2876110849902034E-3</v>
      </c>
      <c r="L25" s="22">
        <f t="shared" si="2"/>
        <v>1.047678804025054E-2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1437968.3589999999</v>
      </c>
      <c r="F26" s="25">
        <f>VLOOKUP(C26,RA!B30:I61,8,0)</f>
        <v>138973.2205</v>
      </c>
      <c r="G26" s="16">
        <f t="shared" si="0"/>
        <v>1298995.1384999999</v>
      </c>
      <c r="H26" s="27">
        <f>RA!J30</f>
        <v>9.6645534395934494</v>
      </c>
      <c r="I26" s="20">
        <f>VLOOKUP(B26,RMS!B:D,3,FALSE)</f>
        <v>1437968.35026481</v>
      </c>
      <c r="J26" s="21">
        <f>VLOOKUP(B26,RMS!B:E,4,FALSE)</f>
        <v>1298995.14645185</v>
      </c>
      <c r="K26" s="22">
        <f t="shared" si="1"/>
        <v>8.735189912840724E-3</v>
      </c>
      <c r="L26" s="22">
        <f t="shared" si="2"/>
        <v>-7.9518500715494156E-3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1317008.175</v>
      </c>
      <c r="F27" s="25">
        <f>VLOOKUP(C27,RA!B31:I62,8,0)</f>
        <v>-12521.5443</v>
      </c>
      <c r="G27" s="16">
        <f t="shared" si="0"/>
        <v>1329529.7193</v>
      </c>
      <c r="H27" s="27">
        <f>RA!J31</f>
        <v>-0.95075676352578398</v>
      </c>
      <c r="I27" s="20">
        <f>VLOOKUP(B27,RMS!B:D,3,FALSE)</f>
        <v>1317008.12955841</v>
      </c>
      <c r="J27" s="21">
        <f>VLOOKUP(B27,RMS!B:E,4,FALSE)</f>
        <v>1329529.6481601801</v>
      </c>
      <c r="K27" s="22">
        <f t="shared" si="1"/>
        <v>4.5441590016707778E-2</v>
      </c>
      <c r="L27" s="22">
        <f t="shared" si="2"/>
        <v>7.1139819920063019E-2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189275.6275</v>
      </c>
      <c r="F28" s="25">
        <f>VLOOKUP(C28,RA!B32:I63,8,0)</f>
        <v>48112.380899999996</v>
      </c>
      <c r="G28" s="16">
        <f t="shared" si="0"/>
        <v>141163.24660000001</v>
      </c>
      <c r="H28" s="27">
        <f>RA!J32</f>
        <v>25.419216164003998</v>
      </c>
      <c r="I28" s="20">
        <f>VLOOKUP(B28,RMS!B:D,3,FALSE)</f>
        <v>189275.47251581601</v>
      </c>
      <c r="J28" s="21">
        <f>VLOOKUP(B28,RMS!B:E,4,FALSE)</f>
        <v>141163.248774418</v>
      </c>
      <c r="K28" s="22">
        <f t="shared" si="1"/>
        <v>0.15498418398783542</v>
      </c>
      <c r="L28" s="22">
        <f t="shared" si="2"/>
        <v>-2.1744179830420762E-3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143944.68590000001</v>
      </c>
      <c r="F30" s="25">
        <f>VLOOKUP(C30,RA!B34:I66,8,0)</f>
        <v>15453.232400000001</v>
      </c>
      <c r="G30" s="16">
        <f t="shared" si="0"/>
        <v>128491.4535</v>
      </c>
      <c r="H30" s="27">
        <f>RA!J34</f>
        <v>10.7355351837966</v>
      </c>
      <c r="I30" s="20">
        <f>VLOOKUP(B30,RMS!B:D,3,FALSE)</f>
        <v>143944.6856</v>
      </c>
      <c r="J30" s="21">
        <f>VLOOKUP(B30,RMS!B:E,4,FALSE)</f>
        <v>128491.4602</v>
      </c>
      <c r="K30" s="22">
        <f t="shared" si="1"/>
        <v>3.0000001424923539E-4</v>
      </c>
      <c r="L30" s="22">
        <f t="shared" si="2"/>
        <v>-6.6999999980907887E-3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10.7355351837966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504817.94919999997</v>
      </c>
      <c r="F34" s="25">
        <f>VLOOKUP(C34,RA!B8:I70,8,0)</f>
        <v>33482.368000000002</v>
      </c>
      <c r="G34" s="16">
        <f t="shared" si="0"/>
        <v>471335.58119999996</v>
      </c>
      <c r="H34" s="27">
        <f>RA!J36</f>
        <v>0</v>
      </c>
      <c r="I34" s="20">
        <f>VLOOKUP(B34,RMS!B:D,3,FALSE)</f>
        <v>504817.94871794898</v>
      </c>
      <c r="J34" s="21">
        <f>VLOOKUP(B34,RMS!B:E,4,FALSE)</f>
        <v>471335.58119658101</v>
      </c>
      <c r="K34" s="22">
        <f t="shared" si="1"/>
        <v>4.8205099301412702E-4</v>
      </c>
      <c r="L34" s="22">
        <f t="shared" si="2"/>
        <v>3.4189433790743351E-6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728672.16669999994</v>
      </c>
      <c r="F35" s="25">
        <f>VLOOKUP(C35,RA!B8:I71,8,0)</f>
        <v>57152.250899999999</v>
      </c>
      <c r="G35" s="16">
        <f t="shared" si="0"/>
        <v>671519.91579999996</v>
      </c>
      <c r="H35" s="27">
        <f>RA!J37</f>
        <v>0</v>
      </c>
      <c r="I35" s="20">
        <f>VLOOKUP(B35,RMS!B:D,3,FALSE)</f>
        <v>728672.14352136804</v>
      </c>
      <c r="J35" s="21">
        <f>VLOOKUP(B35,RMS!B:E,4,FALSE)</f>
        <v>671519.920599145</v>
      </c>
      <c r="K35" s="22">
        <f t="shared" si="1"/>
        <v>2.3178631905466318E-2</v>
      </c>
      <c r="L35" s="22">
        <f t="shared" si="2"/>
        <v>-4.7991450410336256E-3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6.6325628977853297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7.8433421107368897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15063.4107</v>
      </c>
      <c r="F38" s="25">
        <f>VLOOKUP(C38,RA!B8:I74,8,0)</f>
        <v>2401.8155999999999</v>
      </c>
      <c r="G38" s="16">
        <f t="shared" si="0"/>
        <v>12661.5951</v>
      </c>
      <c r="H38" s="27">
        <f>RA!J40</f>
        <v>0</v>
      </c>
      <c r="I38" s="20">
        <f>VLOOKUP(B38,RMS!B:D,3,FALSE)</f>
        <v>15063.410483322001</v>
      </c>
      <c r="J38" s="21">
        <f>VLOOKUP(B38,RMS!B:E,4,FALSE)</f>
        <v>12661.594886922299</v>
      </c>
      <c r="K38" s="22">
        <f t="shared" si="1"/>
        <v>2.1667799956048839E-4</v>
      </c>
      <c r="L38" s="22">
        <f t="shared" si="2"/>
        <v>2.1307770111889113E-4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5" t="s">
        <v>46</v>
      </c>
      <c r="W1" s="49"/>
    </row>
    <row r="2" spans="1:23" ht="12.75" x14ac:dyDescent="0.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5"/>
      <c r="W2" s="49"/>
    </row>
    <row r="3" spans="1:23" ht="23.25" thickBot="1" x14ac:dyDescent="0.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6" t="s">
        <v>47</v>
      </c>
      <c r="W3" s="49"/>
    </row>
    <row r="4" spans="1:23" ht="15" thickTop="1" thickBot="1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4"/>
      <c r="W4" s="49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8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53" t="s">
        <v>5</v>
      </c>
      <c r="B7" s="42"/>
      <c r="C7" s="43"/>
      <c r="D7" s="64">
        <v>60411380.628300004</v>
      </c>
      <c r="E7" s="64">
        <v>67467943.606700003</v>
      </c>
      <c r="F7" s="65">
        <v>89.540865481930595</v>
      </c>
      <c r="G7" s="64">
        <v>62989712.071500003</v>
      </c>
      <c r="H7" s="65">
        <v>-4.0932580232678504</v>
      </c>
      <c r="I7" s="64">
        <v>-3706168.0151</v>
      </c>
      <c r="J7" s="65">
        <v>-6.1348838191653998</v>
      </c>
      <c r="K7" s="64">
        <v>-2989697.4389</v>
      </c>
      <c r="L7" s="65">
        <v>-4.7463265675931003</v>
      </c>
      <c r="M7" s="65">
        <v>0.239646516359064</v>
      </c>
      <c r="N7" s="64">
        <v>219638852.9181</v>
      </c>
      <c r="O7" s="64">
        <v>1854421697.1198001</v>
      </c>
      <c r="P7" s="64">
        <v>1809977</v>
      </c>
      <c r="Q7" s="64">
        <v>1240519</v>
      </c>
      <c r="R7" s="65">
        <v>45.904818870166402</v>
      </c>
      <c r="S7" s="64">
        <v>33.376877511868898</v>
      </c>
      <c r="T7" s="64">
        <v>27.0870125505534</v>
      </c>
      <c r="U7" s="66">
        <v>18.844977212379501</v>
      </c>
      <c r="V7" s="54"/>
      <c r="W7" s="54"/>
    </row>
    <row r="8" spans="1:23" ht="14.25" thickBot="1" x14ac:dyDescent="0.2">
      <c r="A8" s="41">
        <v>42071</v>
      </c>
      <c r="B8" s="46" t="s">
        <v>6</v>
      </c>
      <c r="C8" s="52"/>
      <c r="D8" s="67">
        <v>2903222.9493999998</v>
      </c>
      <c r="E8" s="67">
        <v>1718328.8679</v>
      </c>
      <c r="F8" s="68">
        <v>168.95618781916201</v>
      </c>
      <c r="G8" s="67">
        <v>1457882.8788000001</v>
      </c>
      <c r="H8" s="68">
        <v>99.139655977692499</v>
      </c>
      <c r="I8" s="67">
        <v>-170662.60550000001</v>
      </c>
      <c r="J8" s="68">
        <v>-5.87838441878087</v>
      </c>
      <c r="K8" s="67">
        <v>3508.5565000000001</v>
      </c>
      <c r="L8" s="68">
        <v>0.24066106756723399</v>
      </c>
      <c r="M8" s="68">
        <v>-49.641829054199398</v>
      </c>
      <c r="N8" s="67">
        <v>10515118.245200001</v>
      </c>
      <c r="O8" s="67">
        <v>79383095.655900002</v>
      </c>
      <c r="P8" s="67">
        <v>84979</v>
      </c>
      <c r="Q8" s="67">
        <v>56298</v>
      </c>
      <c r="R8" s="68">
        <v>50.944971402181302</v>
      </c>
      <c r="S8" s="67">
        <v>34.164004629379001</v>
      </c>
      <c r="T8" s="67">
        <v>31.244685402678599</v>
      </c>
      <c r="U8" s="69">
        <v>8.5450147263765999</v>
      </c>
      <c r="V8" s="54"/>
      <c r="W8" s="54"/>
    </row>
    <row r="9" spans="1:23" ht="12" customHeight="1" thickBot="1" x14ac:dyDescent="0.2">
      <c r="A9" s="44"/>
      <c r="B9" s="46" t="s">
        <v>7</v>
      </c>
      <c r="C9" s="52"/>
      <c r="D9" s="67">
        <v>260864.46290000001</v>
      </c>
      <c r="E9" s="67">
        <v>266510.47110000002</v>
      </c>
      <c r="F9" s="68">
        <v>97.881506052390193</v>
      </c>
      <c r="G9" s="67">
        <v>289237.50069999998</v>
      </c>
      <c r="H9" s="68">
        <v>-9.8095985933126908</v>
      </c>
      <c r="I9" s="67">
        <v>52835.245000000003</v>
      </c>
      <c r="J9" s="68">
        <v>20.253906727132101</v>
      </c>
      <c r="K9" s="67">
        <v>59407.016900000002</v>
      </c>
      <c r="L9" s="68">
        <v>20.539182075707899</v>
      </c>
      <c r="M9" s="68">
        <v>-0.110622822739312</v>
      </c>
      <c r="N9" s="67">
        <v>2276239.7248999998</v>
      </c>
      <c r="O9" s="67">
        <v>12339371.8971</v>
      </c>
      <c r="P9" s="67">
        <v>15179</v>
      </c>
      <c r="Q9" s="67">
        <v>12687</v>
      </c>
      <c r="R9" s="68">
        <v>19.642153385355101</v>
      </c>
      <c r="S9" s="67">
        <v>17.185879366229699</v>
      </c>
      <c r="T9" s="67">
        <v>18.291933861433002</v>
      </c>
      <c r="U9" s="69">
        <v>-6.43583299773828</v>
      </c>
      <c r="V9" s="54"/>
      <c r="W9" s="54"/>
    </row>
    <row r="10" spans="1:23" ht="14.25" thickBot="1" x14ac:dyDescent="0.2">
      <c r="A10" s="44"/>
      <c r="B10" s="46" t="s">
        <v>8</v>
      </c>
      <c r="C10" s="52"/>
      <c r="D10" s="67">
        <v>319423.2537</v>
      </c>
      <c r="E10" s="67">
        <v>320674.0379</v>
      </c>
      <c r="F10" s="68">
        <v>99.609951523300396</v>
      </c>
      <c r="G10" s="67">
        <v>331255.37910000002</v>
      </c>
      <c r="H10" s="68">
        <v>-3.5719043814917502</v>
      </c>
      <c r="I10" s="67">
        <v>86940.527100000007</v>
      </c>
      <c r="J10" s="68">
        <v>27.2179705431383</v>
      </c>
      <c r="K10" s="67">
        <v>86745.546100000007</v>
      </c>
      <c r="L10" s="68">
        <v>26.186909427910901</v>
      </c>
      <c r="M10" s="68">
        <v>2.2477349992730002E-3</v>
      </c>
      <c r="N10" s="67">
        <v>2271920.9723999999</v>
      </c>
      <c r="O10" s="67">
        <v>20277241.574299999</v>
      </c>
      <c r="P10" s="67">
        <v>222006</v>
      </c>
      <c r="Q10" s="67">
        <v>147149</v>
      </c>
      <c r="R10" s="68">
        <v>50.871565556001102</v>
      </c>
      <c r="S10" s="67">
        <v>1.43880459852436</v>
      </c>
      <c r="T10" s="67">
        <v>1.93634098159009</v>
      </c>
      <c r="U10" s="69">
        <v>-34.579843821461097</v>
      </c>
      <c r="V10" s="54"/>
      <c r="W10" s="54"/>
    </row>
    <row r="11" spans="1:23" ht="14.25" thickBot="1" x14ac:dyDescent="0.2">
      <c r="A11" s="44"/>
      <c r="B11" s="46" t="s">
        <v>9</v>
      </c>
      <c r="C11" s="52"/>
      <c r="D11" s="67">
        <v>104149.3076</v>
      </c>
      <c r="E11" s="67">
        <v>105475.6744</v>
      </c>
      <c r="F11" s="68">
        <v>98.742490334814093</v>
      </c>
      <c r="G11" s="67">
        <v>103939.8759</v>
      </c>
      <c r="H11" s="68">
        <v>0.20149312108233</v>
      </c>
      <c r="I11" s="67">
        <v>22200.646400000001</v>
      </c>
      <c r="J11" s="68">
        <v>21.3161728211048</v>
      </c>
      <c r="K11" s="67">
        <v>15405.236000000001</v>
      </c>
      <c r="L11" s="68">
        <v>14.821295356193501</v>
      </c>
      <c r="M11" s="68">
        <v>0.441110438035484</v>
      </c>
      <c r="N11" s="67">
        <v>674007.84180000005</v>
      </c>
      <c r="O11" s="67">
        <v>6000131.6701999996</v>
      </c>
      <c r="P11" s="67">
        <v>5357</v>
      </c>
      <c r="Q11" s="67">
        <v>4388</v>
      </c>
      <c r="R11" s="68">
        <v>22.082953509571599</v>
      </c>
      <c r="S11" s="67">
        <v>19.441722531267501</v>
      </c>
      <c r="T11" s="67">
        <v>19.887188536918899</v>
      </c>
      <c r="U11" s="69">
        <v>-2.2912887730752298</v>
      </c>
      <c r="V11" s="54"/>
      <c r="W11" s="54"/>
    </row>
    <row r="12" spans="1:23" ht="14.25" thickBot="1" x14ac:dyDescent="0.2">
      <c r="A12" s="44"/>
      <c r="B12" s="46" t="s">
        <v>10</v>
      </c>
      <c r="C12" s="52"/>
      <c r="D12" s="67">
        <v>988442.10080000001</v>
      </c>
      <c r="E12" s="67">
        <v>1783197.2080999999</v>
      </c>
      <c r="F12" s="68">
        <v>55.4308910035355</v>
      </c>
      <c r="G12" s="67">
        <v>1738524.5218</v>
      </c>
      <c r="H12" s="68">
        <v>-43.144770844151999</v>
      </c>
      <c r="I12" s="67">
        <v>38611.214200000002</v>
      </c>
      <c r="J12" s="68">
        <v>3.9062696913405301</v>
      </c>
      <c r="K12" s="67">
        <v>-119683.2016</v>
      </c>
      <c r="L12" s="68">
        <v>-6.8841825409563198</v>
      </c>
      <c r="M12" s="68">
        <v>-1.32261180920815</v>
      </c>
      <c r="N12" s="67">
        <v>2665669.2223999999</v>
      </c>
      <c r="O12" s="67">
        <v>22863611.5825</v>
      </c>
      <c r="P12" s="67">
        <v>8820</v>
      </c>
      <c r="Q12" s="67">
        <v>4703</v>
      </c>
      <c r="R12" s="68">
        <v>87.539868169253694</v>
      </c>
      <c r="S12" s="67">
        <v>112.068265396825</v>
      </c>
      <c r="T12" s="67">
        <v>108.37939521582</v>
      </c>
      <c r="U12" s="69">
        <v>3.2916278019862899</v>
      </c>
      <c r="V12" s="54"/>
      <c r="W12" s="54"/>
    </row>
    <row r="13" spans="1:23" ht="14.25" thickBot="1" x14ac:dyDescent="0.2">
      <c r="A13" s="44"/>
      <c r="B13" s="46" t="s">
        <v>11</v>
      </c>
      <c r="C13" s="52"/>
      <c r="D13" s="67">
        <v>5527558.7517999997</v>
      </c>
      <c r="E13" s="67">
        <v>3910795.0904000001</v>
      </c>
      <c r="F13" s="68">
        <v>141.34104763936</v>
      </c>
      <c r="G13" s="67">
        <v>3692905.0710999998</v>
      </c>
      <c r="H13" s="68">
        <v>49.680499373180801</v>
      </c>
      <c r="I13" s="67">
        <v>-846755.57629999996</v>
      </c>
      <c r="J13" s="68">
        <v>-15.318798303577699</v>
      </c>
      <c r="K13" s="67">
        <v>-320303.72659999999</v>
      </c>
      <c r="L13" s="68">
        <v>-8.6734893108040705</v>
      </c>
      <c r="M13" s="68">
        <v>1.64360201265295</v>
      </c>
      <c r="N13" s="67">
        <v>10187162.0504</v>
      </c>
      <c r="O13" s="67">
        <v>36240379.771499999</v>
      </c>
      <c r="P13" s="67">
        <v>122601</v>
      </c>
      <c r="Q13" s="67">
        <v>50098</v>
      </c>
      <c r="R13" s="68">
        <v>144.72234420535699</v>
      </c>
      <c r="S13" s="67">
        <v>45.085755840490698</v>
      </c>
      <c r="T13" s="67">
        <v>42.084209613158201</v>
      </c>
      <c r="U13" s="69">
        <v>6.6574157877084197</v>
      </c>
      <c r="V13" s="54"/>
      <c r="W13" s="54"/>
    </row>
    <row r="14" spans="1:23" ht="14.25" thickBot="1" x14ac:dyDescent="0.2">
      <c r="A14" s="44"/>
      <c r="B14" s="46" t="s">
        <v>12</v>
      </c>
      <c r="C14" s="52"/>
      <c r="D14" s="67">
        <v>342943.71730000002</v>
      </c>
      <c r="E14" s="67">
        <v>357487.31900000002</v>
      </c>
      <c r="F14" s="68">
        <v>95.931715356873994</v>
      </c>
      <c r="G14" s="67">
        <v>330178.37160000001</v>
      </c>
      <c r="H14" s="68">
        <v>3.8661968190529401</v>
      </c>
      <c r="I14" s="67">
        <v>48445.370799999997</v>
      </c>
      <c r="J14" s="68">
        <v>14.1263327934423</v>
      </c>
      <c r="K14" s="67">
        <v>34207.464</v>
      </c>
      <c r="L14" s="68">
        <v>10.360298233417099</v>
      </c>
      <c r="M14" s="68">
        <v>0.41622222565227301</v>
      </c>
      <c r="N14" s="67">
        <v>1479928.1343</v>
      </c>
      <c r="O14" s="67">
        <v>16294507.8694</v>
      </c>
      <c r="P14" s="67">
        <v>5967</v>
      </c>
      <c r="Q14" s="67">
        <v>3442</v>
      </c>
      <c r="R14" s="68">
        <v>73.358512492736807</v>
      </c>
      <c r="S14" s="67">
        <v>57.473389860901598</v>
      </c>
      <c r="T14" s="67">
        <v>55.528942475305101</v>
      </c>
      <c r="U14" s="69">
        <v>3.3832133275983298</v>
      </c>
      <c r="V14" s="54"/>
      <c r="W14" s="54"/>
    </row>
    <row r="15" spans="1:23" ht="14.25" thickBot="1" x14ac:dyDescent="0.2">
      <c r="A15" s="44"/>
      <c r="B15" s="46" t="s">
        <v>13</v>
      </c>
      <c r="C15" s="52"/>
      <c r="D15" s="67">
        <v>963522.73389999999</v>
      </c>
      <c r="E15" s="67">
        <v>402300.9621</v>
      </c>
      <c r="F15" s="68">
        <v>239.50296535967399</v>
      </c>
      <c r="G15" s="67">
        <v>361385.7525</v>
      </c>
      <c r="H15" s="68">
        <v>166.618904379746</v>
      </c>
      <c r="I15" s="67">
        <v>-236548.11600000001</v>
      </c>
      <c r="J15" s="68">
        <v>-24.550340918530999</v>
      </c>
      <c r="K15" s="67">
        <v>-5418.6839</v>
      </c>
      <c r="L15" s="68">
        <v>-1.4994182428373399</v>
      </c>
      <c r="M15" s="68">
        <v>42.654164067403897</v>
      </c>
      <c r="N15" s="67">
        <v>2361525.2949000001</v>
      </c>
      <c r="O15" s="67">
        <v>13488001.9867</v>
      </c>
      <c r="P15" s="67">
        <v>44488</v>
      </c>
      <c r="Q15" s="67">
        <v>24270</v>
      </c>
      <c r="R15" s="68">
        <v>83.304491141326693</v>
      </c>
      <c r="S15" s="67">
        <v>21.6580366368459</v>
      </c>
      <c r="T15" s="67">
        <v>22.240359769262501</v>
      </c>
      <c r="U15" s="69">
        <v>-2.6887161665702002</v>
      </c>
      <c r="V15" s="54"/>
      <c r="W15" s="54"/>
    </row>
    <row r="16" spans="1:23" ht="14.25" thickBot="1" x14ac:dyDescent="0.2">
      <c r="A16" s="44"/>
      <c r="B16" s="46" t="s">
        <v>14</v>
      </c>
      <c r="C16" s="52"/>
      <c r="D16" s="67">
        <v>2946605.3443</v>
      </c>
      <c r="E16" s="67">
        <v>3255251.3524000002</v>
      </c>
      <c r="F16" s="68">
        <v>90.518519933262795</v>
      </c>
      <c r="G16" s="67">
        <v>3244228.4767</v>
      </c>
      <c r="H16" s="68">
        <v>-9.1739263907435902</v>
      </c>
      <c r="I16" s="67">
        <v>-217897.9007</v>
      </c>
      <c r="J16" s="68">
        <v>-7.3948790299151597</v>
      </c>
      <c r="K16" s="67">
        <v>-189388.7819</v>
      </c>
      <c r="L16" s="68">
        <v>-5.8377140592959904</v>
      </c>
      <c r="M16" s="68">
        <v>0.15053224649310601</v>
      </c>
      <c r="N16" s="67">
        <v>9601580.9967</v>
      </c>
      <c r="O16" s="67">
        <v>94761999.287100002</v>
      </c>
      <c r="P16" s="67">
        <v>81716</v>
      </c>
      <c r="Q16" s="67">
        <v>52312</v>
      </c>
      <c r="R16" s="68">
        <v>56.208900443492901</v>
      </c>
      <c r="S16" s="67">
        <v>36.059099127465899</v>
      </c>
      <c r="T16" s="67">
        <v>17.9885203815568</v>
      </c>
      <c r="U16" s="69">
        <v>50.113783159227303</v>
      </c>
      <c r="V16" s="54"/>
      <c r="W16" s="54"/>
    </row>
    <row r="17" spans="1:21" ht="12" thickBot="1" x14ac:dyDescent="0.2">
      <c r="A17" s="44"/>
      <c r="B17" s="46" t="s">
        <v>15</v>
      </c>
      <c r="C17" s="52"/>
      <c r="D17" s="67">
        <v>1771470.2962</v>
      </c>
      <c r="E17" s="67">
        <v>1738968.8139</v>
      </c>
      <c r="F17" s="68">
        <v>101.869008923001</v>
      </c>
      <c r="G17" s="67">
        <v>1983719.5218</v>
      </c>
      <c r="H17" s="68">
        <v>-10.699558242357201</v>
      </c>
      <c r="I17" s="67">
        <v>45687.0268</v>
      </c>
      <c r="J17" s="68">
        <v>2.5790456039823901</v>
      </c>
      <c r="K17" s="67">
        <v>21731.7673</v>
      </c>
      <c r="L17" s="68">
        <v>1.0955060461511701</v>
      </c>
      <c r="M17" s="68">
        <v>1.1023152958204201</v>
      </c>
      <c r="N17" s="67">
        <v>7969933.6029000003</v>
      </c>
      <c r="O17" s="67">
        <v>123125112.6037</v>
      </c>
      <c r="P17" s="67">
        <v>13489</v>
      </c>
      <c r="Q17" s="67">
        <v>12328</v>
      </c>
      <c r="R17" s="68">
        <v>9.4175859831278306</v>
      </c>
      <c r="S17" s="67">
        <v>131.327029149678</v>
      </c>
      <c r="T17" s="67">
        <v>47.146402709279698</v>
      </c>
      <c r="U17" s="69">
        <v>64.100000575246796</v>
      </c>
    </row>
    <row r="18" spans="1:21" ht="12" thickBot="1" x14ac:dyDescent="0.2">
      <c r="A18" s="44"/>
      <c r="B18" s="46" t="s">
        <v>16</v>
      </c>
      <c r="C18" s="52"/>
      <c r="D18" s="67">
        <v>4532521.4186000004</v>
      </c>
      <c r="E18" s="67">
        <v>5778579.3755000001</v>
      </c>
      <c r="F18" s="68">
        <v>78.436603948315906</v>
      </c>
      <c r="G18" s="67">
        <v>6306136.8849999998</v>
      </c>
      <c r="H18" s="68">
        <v>-28.1252294192786</v>
      </c>
      <c r="I18" s="67">
        <v>-130651.417</v>
      </c>
      <c r="J18" s="68">
        <v>-2.8825328097479899</v>
      </c>
      <c r="K18" s="67">
        <v>-222745.12280000001</v>
      </c>
      <c r="L18" s="68">
        <v>-3.5321961267575599</v>
      </c>
      <c r="M18" s="68">
        <v>-0.4134488093043</v>
      </c>
      <c r="N18" s="67">
        <v>20479677.118099999</v>
      </c>
      <c r="O18" s="67">
        <v>267171304.65360001</v>
      </c>
      <c r="P18" s="67">
        <v>140636</v>
      </c>
      <c r="Q18" s="67">
        <v>108232</v>
      </c>
      <c r="R18" s="68">
        <v>29.939389459679202</v>
      </c>
      <c r="S18" s="67">
        <v>32.228742417304296</v>
      </c>
      <c r="T18" s="67">
        <v>28.414867011604699</v>
      </c>
      <c r="U18" s="69">
        <v>11.833770478279</v>
      </c>
    </row>
    <row r="19" spans="1:21" ht="12" thickBot="1" x14ac:dyDescent="0.2">
      <c r="A19" s="44"/>
      <c r="B19" s="46" t="s">
        <v>17</v>
      </c>
      <c r="C19" s="52"/>
      <c r="D19" s="67">
        <v>1620697.7010999999</v>
      </c>
      <c r="E19" s="67">
        <v>1388801.9369999999</v>
      </c>
      <c r="F19" s="68">
        <v>116.697540370726</v>
      </c>
      <c r="G19" s="67">
        <v>1305108.0327999999</v>
      </c>
      <c r="H19" s="68">
        <v>24.181114541370899</v>
      </c>
      <c r="I19" s="67">
        <v>10732.8951</v>
      </c>
      <c r="J19" s="68">
        <v>0.66223917592499604</v>
      </c>
      <c r="K19" s="67">
        <v>114333.0622</v>
      </c>
      <c r="L19" s="68">
        <v>8.7604289703671494</v>
      </c>
      <c r="M19" s="68">
        <v>-0.90612605930885304</v>
      </c>
      <c r="N19" s="67">
        <v>7665913.0347999996</v>
      </c>
      <c r="O19" s="67">
        <v>70977206.841800004</v>
      </c>
      <c r="P19" s="67">
        <v>26651</v>
      </c>
      <c r="Q19" s="67">
        <v>19819</v>
      </c>
      <c r="R19" s="68">
        <v>34.471971340632699</v>
      </c>
      <c r="S19" s="67">
        <v>60.811890777081501</v>
      </c>
      <c r="T19" s="67">
        <v>63.098839815328702</v>
      </c>
      <c r="U19" s="69">
        <v>-3.7606938528362299</v>
      </c>
    </row>
    <row r="20" spans="1:21" ht="12" thickBot="1" x14ac:dyDescent="0.2">
      <c r="A20" s="44"/>
      <c r="B20" s="46" t="s">
        <v>18</v>
      </c>
      <c r="C20" s="52"/>
      <c r="D20" s="67">
        <v>1475138.2331000001</v>
      </c>
      <c r="E20" s="67">
        <v>2479386.1186000002</v>
      </c>
      <c r="F20" s="68">
        <v>59.496107606383902</v>
      </c>
      <c r="G20" s="67">
        <v>2059167.8089999999</v>
      </c>
      <c r="H20" s="68">
        <v>-28.362408024609898</v>
      </c>
      <c r="I20" s="67">
        <v>105687.0665</v>
      </c>
      <c r="J20" s="68">
        <v>7.1645534044561296</v>
      </c>
      <c r="K20" s="67">
        <v>54031.396800000002</v>
      </c>
      <c r="L20" s="68">
        <v>2.6239433505052401</v>
      </c>
      <c r="M20" s="68">
        <v>0.956030618479217</v>
      </c>
      <c r="N20" s="67">
        <v>8110318.7359999996</v>
      </c>
      <c r="O20" s="67">
        <v>104749082.1038</v>
      </c>
      <c r="P20" s="67">
        <v>50520</v>
      </c>
      <c r="Q20" s="67">
        <v>40132</v>
      </c>
      <c r="R20" s="68">
        <v>25.8845808830858</v>
      </c>
      <c r="S20" s="67">
        <v>29.1990940835313</v>
      </c>
      <c r="T20" s="67">
        <v>22.825878932024299</v>
      </c>
      <c r="U20" s="69">
        <v>21.826756450987101</v>
      </c>
    </row>
    <row r="21" spans="1:21" ht="12" thickBot="1" x14ac:dyDescent="0.2">
      <c r="A21" s="44"/>
      <c r="B21" s="46" t="s">
        <v>19</v>
      </c>
      <c r="C21" s="52"/>
      <c r="D21" s="67">
        <v>724996.78410000005</v>
      </c>
      <c r="E21" s="67">
        <v>1378370.8940000001</v>
      </c>
      <c r="F21" s="68">
        <v>52.598091504680298</v>
      </c>
      <c r="G21" s="67">
        <v>1357130.7927999999</v>
      </c>
      <c r="H21" s="68">
        <v>-46.578709440067797</v>
      </c>
      <c r="I21" s="67">
        <v>68483.901400000002</v>
      </c>
      <c r="J21" s="68">
        <v>9.4460972657988904</v>
      </c>
      <c r="K21" s="67">
        <v>-138868.7458</v>
      </c>
      <c r="L21" s="68">
        <v>-10.232524863244</v>
      </c>
      <c r="M21" s="68">
        <v>-1.4931556125568499</v>
      </c>
      <c r="N21" s="67">
        <v>4379959.1211999999</v>
      </c>
      <c r="O21" s="67">
        <v>43285884.940099999</v>
      </c>
      <c r="P21" s="67">
        <v>52140</v>
      </c>
      <c r="Q21" s="67">
        <v>39324</v>
      </c>
      <c r="R21" s="68">
        <v>32.590784253890703</v>
      </c>
      <c r="S21" s="67">
        <v>13.9048098216341</v>
      </c>
      <c r="T21" s="67">
        <v>13.224351945376901</v>
      </c>
      <c r="U21" s="69">
        <v>4.8936870405698798</v>
      </c>
    </row>
    <row r="22" spans="1:21" ht="12" thickBot="1" x14ac:dyDescent="0.2">
      <c r="A22" s="44"/>
      <c r="B22" s="46" t="s">
        <v>20</v>
      </c>
      <c r="C22" s="52"/>
      <c r="D22" s="67">
        <v>1816247.1333000001</v>
      </c>
      <c r="E22" s="67">
        <v>1837913.9351999999</v>
      </c>
      <c r="F22" s="68">
        <v>98.821119885701194</v>
      </c>
      <c r="G22" s="67">
        <v>2069473.1333999999</v>
      </c>
      <c r="H22" s="68">
        <v>-12.236254533247701</v>
      </c>
      <c r="I22" s="67">
        <v>156752.0301</v>
      </c>
      <c r="J22" s="68">
        <v>8.6305452174447197</v>
      </c>
      <c r="K22" s="67">
        <v>211082.73269999999</v>
      </c>
      <c r="L22" s="68">
        <v>10.199829574651501</v>
      </c>
      <c r="M22" s="68">
        <v>-0.25739055916628301</v>
      </c>
      <c r="N22" s="67">
        <v>18368441.407000002</v>
      </c>
      <c r="O22" s="67">
        <v>117392403.6446</v>
      </c>
      <c r="P22" s="67">
        <v>108184</v>
      </c>
      <c r="Q22" s="67">
        <v>87425</v>
      </c>
      <c r="R22" s="68">
        <v>23.744924220760598</v>
      </c>
      <c r="S22" s="67">
        <v>16.788500455705101</v>
      </c>
      <c r="T22" s="67">
        <v>16.923769454961398</v>
      </c>
      <c r="U22" s="69">
        <v>-0.80572413011629895</v>
      </c>
    </row>
    <row r="23" spans="1:21" ht="12" thickBot="1" x14ac:dyDescent="0.2">
      <c r="A23" s="44"/>
      <c r="B23" s="46" t="s">
        <v>21</v>
      </c>
      <c r="C23" s="52"/>
      <c r="D23" s="67">
        <v>26682694.9877</v>
      </c>
      <c r="E23" s="67">
        <v>25713032.781199999</v>
      </c>
      <c r="F23" s="68">
        <v>103.771092327969</v>
      </c>
      <c r="G23" s="67">
        <v>22408038.1527</v>
      </c>
      <c r="H23" s="68">
        <v>19.0764439344055</v>
      </c>
      <c r="I23" s="67">
        <v>-3502870.9792999998</v>
      </c>
      <c r="J23" s="68">
        <v>-13.1278755047597</v>
      </c>
      <c r="K23" s="67">
        <v>-3454209.3481999999</v>
      </c>
      <c r="L23" s="68">
        <v>-15.415045818207</v>
      </c>
      <c r="M23" s="68">
        <v>1.4087632275489001E-2</v>
      </c>
      <c r="N23" s="67">
        <v>62873723.799500003</v>
      </c>
      <c r="O23" s="67">
        <v>254866544.48710001</v>
      </c>
      <c r="P23" s="67">
        <v>386827</v>
      </c>
      <c r="Q23" s="67">
        <v>213575</v>
      </c>
      <c r="R23" s="68">
        <v>81.119981271216204</v>
      </c>
      <c r="S23" s="67">
        <v>68.978367558882894</v>
      </c>
      <c r="T23" s="67">
        <v>61.442517793749303</v>
      </c>
      <c r="U23" s="69">
        <v>10.924946518487401</v>
      </c>
    </row>
    <row r="24" spans="1:21" ht="12" thickBot="1" x14ac:dyDescent="0.2">
      <c r="A24" s="44"/>
      <c r="B24" s="46" t="s">
        <v>22</v>
      </c>
      <c r="C24" s="52"/>
      <c r="D24" s="67">
        <v>290154.23989999999</v>
      </c>
      <c r="E24" s="67">
        <v>577413.20310000004</v>
      </c>
      <c r="F24" s="68">
        <v>50.2507109886348</v>
      </c>
      <c r="G24" s="67">
        <v>505140.7352</v>
      </c>
      <c r="H24" s="68">
        <v>-42.559722532549401</v>
      </c>
      <c r="I24" s="67">
        <v>47052.519200000002</v>
      </c>
      <c r="J24" s="68">
        <v>16.216381747933902</v>
      </c>
      <c r="K24" s="67">
        <v>73297.138000000006</v>
      </c>
      <c r="L24" s="68">
        <v>14.510240986797401</v>
      </c>
      <c r="M24" s="68">
        <v>-0.35805789306534702</v>
      </c>
      <c r="N24" s="67">
        <v>2228438.7938000001</v>
      </c>
      <c r="O24" s="67">
        <v>27686768.7808</v>
      </c>
      <c r="P24" s="67">
        <v>29306</v>
      </c>
      <c r="Q24" s="67">
        <v>24413</v>
      </c>
      <c r="R24" s="68">
        <v>20.042600253963101</v>
      </c>
      <c r="S24" s="67">
        <v>9.9008476045860903</v>
      </c>
      <c r="T24" s="67">
        <v>10.133162900913399</v>
      </c>
      <c r="U24" s="69">
        <v>-2.3464182624096601</v>
      </c>
    </row>
    <row r="25" spans="1:21" ht="12" thickBot="1" x14ac:dyDescent="0.2">
      <c r="A25" s="44"/>
      <c r="B25" s="46" t="s">
        <v>23</v>
      </c>
      <c r="C25" s="52"/>
      <c r="D25" s="67">
        <v>317737.14769999997</v>
      </c>
      <c r="E25" s="67">
        <v>408336.70939999999</v>
      </c>
      <c r="F25" s="68">
        <v>77.812535680878497</v>
      </c>
      <c r="G25" s="67">
        <v>375752.94140000001</v>
      </c>
      <c r="H25" s="68">
        <v>-15.4398774588009</v>
      </c>
      <c r="I25" s="67">
        <v>25264.367600000001</v>
      </c>
      <c r="J25" s="68">
        <v>7.9513421023889901</v>
      </c>
      <c r="K25" s="67">
        <v>42169.8917</v>
      </c>
      <c r="L25" s="68">
        <v>11.222770883144999</v>
      </c>
      <c r="M25" s="68">
        <v>-0.40089085882096298</v>
      </c>
      <c r="N25" s="67">
        <v>2302571.7066000002</v>
      </c>
      <c r="O25" s="67">
        <v>35477728.717900001</v>
      </c>
      <c r="P25" s="67">
        <v>17266</v>
      </c>
      <c r="Q25" s="67">
        <v>16034</v>
      </c>
      <c r="R25" s="68">
        <v>7.6836721965822603</v>
      </c>
      <c r="S25" s="67">
        <v>18.4024758311132</v>
      </c>
      <c r="T25" s="67">
        <v>15.386196956467501</v>
      </c>
      <c r="U25" s="69">
        <v>16.390614514738399</v>
      </c>
    </row>
    <row r="26" spans="1:21" ht="12" thickBot="1" x14ac:dyDescent="0.2">
      <c r="A26" s="44"/>
      <c r="B26" s="46" t="s">
        <v>24</v>
      </c>
      <c r="C26" s="52"/>
      <c r="D26" s="67">
        <v>644097.19099999999</v>
      </c>
      <c r="E26" s="67">
        <v>1090695.6424</v>
      </c>
      <c r="F26" s="68">
        <v>59.053797041190101</v>
      </c>
      <c r="G26" s="67">
        <v>944549.14339999994</v>
      </c>
      <c r="H26" s="68">
        <v>-31.809033389040302</v>
      </c>
      <c r="I26" s="67">
        <v>138790.6023</v>
      </c>
      <c r="J26" s="68">
        <v>21.5480837735869</v>
      </c>
      <c r="K26" s="67">
        <v>175309.66990000001</v>
      </c>
      <c r="L26" s="68">
        <v>18.560142807282102</v>
      </c>
      <c r="M26" s="68">
        <v>-0.20831176980044</v>
      </c>
      <c r="N26" s="67">
        <v>4566745.7171999998</v>
      </c>
      <c r="O26" s="67">
        <v>63500923.820600003</v>
      </c>
      <c r="P26" s="67">
        <v>45012</v>
      </c>
      <c r="Q26" s="67">
        <v>37112</v>
      </c>
      <c r="R26" s="68">
        <v>21.2869152834663</v>
      </c>
      <c r="S26" s="67">
        <v>14.3094550564294</v>
      </c>
      <c r="T26" s="67">
        <v>13.837697300064701</v>
      </c>
      <c r="U26" s="69">
        <v>3.29682545215277</v>
      </c>
    </row>
    <row r="27" spans="1:21" ht="12" thickBot="1" x14ac:dyDescent="0.2">
      <c r="A27" s="44"/>
      <c r="B27" s="46" t="s">
        <v>25</v>
      </c>
      <c r="C27" s="52"/>
      <c r="D27" s="67">
        <v>361715.3898</v>
      </c>
      <c r="E27" s="67">
        <v>586003.67299999995</v>
      </c>
      <c r="F27" s="68">
        <v>61.7257888416</v>
      </c>
      <c r="G27" s="67">
        <v>487683.05459999997</v>
      </c>
      <c r="H27" s="68">
        <v>-25.829821973888201</v>
      </c>
      <c r="I27" s="67">
        <v>93474.096000000005</v>
      </c>
      <c r="J27" s="68">
        <v>25.8418907892428</v>
      </c>
      <c r="K27" s="67">
        <v>142960.28479999999</v>
      </c>
      <c r="L27" s="68">
        <v>29.314179250549699</v>
      </c>
      <c r="M27" s="68">
        <v>-0.34615340105981701</v>
      </c>
      <c r="N27" s="67">
        <v>2136462.0189999999</v>
      </c>
      <c r="O27" s="67">
        <v>21460881.5154</v>
      </c>
      <c r="P27" s="67">
        <v>46340</v>
      </c>
      <c r="Q27" s="67">
        <v>35710</v>
      </c>
      <c r="R27" s="68">
        <v>29.767572108652999</v>
      </c>
      <c r="S27" s="67">
        <v>7.8056838541217104</v>
      </c>
      <c r="T27" s="67">
        <v>7.5788973452814297</v>
      </c>
      <c r="U27" s="69">
        <v>2.9054021797273202</v>
      </c>
    </row>
    <row r="28" spans="1:21" ht="12" thickBot="1" x14ac:dyDescent="0.2">
      <c r="A28" s="44"/>
      <c r="B28" s="46" t="s">
        <v>26</v>
      </c>
      <c r="C28" s="52"/>
      <c r="D28" s="67">
        <v>706099.3236</v>
      </c>
      <c r="E28" s="67">
        <v>1360184.8596000001</v>
      </c>
      <c r="F28" s="68">
        <v>51.912011710500003</v>
      </c>
      <c r="G28" s="67">
        <v>1184242.4964999999</v>
      </c>
      <c r="H28" s="68">
        <v>-40.375444582772602</v>
      </c>
      <c r="I28" s="67">
        <v>47376.760799999996</v>
      </c>
      <c r="J28" s="68">
        <v>6.7096454020735701</v>
      </c>
      <c r="K28" s="67">
        <v>105503.53200000001</v>
      </c>
      <c r="L28" s="68">
        <v>8.9089466314385106</v>
      </c>
      <c r="M28" s="68">
        <v>-0.55094621097614105</v>
      </c>
      <c r="N28" s="67">
        <v>5205421.9283999996</v>
      </c>
      <c r="O28" s="67">
        <v>80727520.623500004</v>
      </c>
      <c r="P28" s="67">
        <v>35471</v>
      </c>
      <c r="Q28" s="67">
        <v>32267</v>
      </c>
      <c r="R28" s="68">
        <v>9.92964948709208</v>
      </c>
      <c r="S28" s="67">
        <v>19.906383344140298</v>
      </c>
      <c r="T28" s="67">
        <v>19.9990770911458</v>
      </c>
      <c r="U28" s="69">
        <v>-0.46564835712739</v>
      </c>
    </row>
    <row r="29" spans="1:21" ht="12" thickBot="1" x14ac:dyDescent="0.2">
      <c r="A29" s="44"/>
      <c r="B29" s="46" t="s">
        <v>27</v>
      </c>
      <c r="C29" s="52"/>
      <c r="D29" s="67">
        <v>774327.78650000005</v>
      </c>
      <c r="E29" s="67">
        <v>986956.07909999997</v>
      </c>
      <c r="F29" s="68">
        <v>78.456154523725601</v>
      </c>
      <c r="G29" s="67">
        <v>878069.3432</v>
      </c>
      <c r="H29" s="68">
        <v>-11.814733939113401</v>
      </c>
      <c r="I29" s="67">
        <v>127830.5864</v>
      </c>
      <c r="J29" s="68">
        <v>16.5085883044183</v>
      </c>
      <c r="K29" s="67">
        <v>169012.20600000001</v>
      </c>
      <c r="L29" s="68">
        <v>19.248161584147699</v>
      </c>
      <c r="M29" s="68">
        <v>-0.243660624132674</v>
      </c>
      <c r="N29" s="67">
        <v>5288281.1136999996</v>
      </c>
      <c r="O29" s="67">
        <v>49932539.292999998</v>
      </c>
      <c r="P29" s="67">
        <v>108182</v>
      </c>
      <c r="Q29" s="67">
        <v>89378</v>
      </c>
      <c r="R29" s="68">
        <v>21.038734364161201</v>
      </c>
      <c r="S29" s="67">
        <v>7.1576397783365104</v>
      </c>
      <c r="T29" s="67">
        <v>7.3958104220277896</v>
      </c>
      <c r="U29" s="69">
        <v>-3.3275025157334599</v>
      </c>
    </row>
    <row r="30" spans="1:21" ht="12" thickBot="1" x14ac:dyDescent="0.2">
      <c r="A30" s="44"/>
      <c r="B30" s="46" t="s">
        <v>28</v>
      </c>
      <c r="C30" s="52"/>
      <c r="D30" s="67">
        <v>1437968.3589999999</v>
      </c>
      <c r="E30" s="67">
        <v>2258777.0828</v>
      </c>
      <c r="F30" s="68">
        <v>63.661366584146599</v>
      </c>
      <c r="G30" s="67">
        <v>1863900.9834</v>
      </c>
      <c r="H30" s="68">
        <v>-22.851676574741798</v>
      </c>
      <c r="I30" s="67">
        <v>138973.2205</v>
      </c>
      <c r="J30" s="68">
        <v>9.6645534395934494</v>
      </c>
      <c r="K30" s="67">
        <v>249752.63939999999</v>
      </c>
      <c r="L30" s="68">
        <v>13.399458534777899</v>
      </c>
      <c r="M30" s="68">
        <v>-0.44355654925663202</v>
      </c>
      <c r="N30" s="67">
        <v>8660140.2230999991</v>
      </c>
      <c r="O30" s="67">
        <v>89308393.102799997</v>
      </c>
      <c r="P30" s="67">
        <v>83741</v>
      </c>
      <c r="Q30" s="67">
        <v>65823</v>
      </c>
      <c r="R30" s="68">
        <v>27.221487929751</v>
      </c>
      <c r="S30" s="67">
        <v>17.171616758815901</v>
      </c>
      <c r="T30" s="67">
        <v>17.361160070188198</v>
      </c>
      <c r="U30" s="69">
        <v>-1.1038175032356801</v>
      </c>
    </row>
    <row r="31" spans="1:21" ht="12" thickBot="1" x14ac:dyDescent="0.2">
      <c r="A31" s="44"/>
      <c r="B31" s="46" t="s">
        <v>29</v>
      </c>
      <c r="C31" s="52"/>
      <c r="D31" s="67">
        <v>1317008.175</v>
      </c>
      <c r="E31" s="67">
        <v>5978682.0854000002</v>
      </c>
      <c r="F31" s="68">
        <v>22.028402851794802</v>
      </c>
      <c r="G31" s="67">
        <v>5935279.6982000005</v>
      </c>
      <c r="H31" s="68">
        <v>-77.810512023562893</v>
      </c>
      <c r="I31" s="67">
        <v>-12521.5443</v>
      </c>
      <c r="J31" s="68">
        <v>-0.95075676352578398</v>
      </c>
      <c r="K31" s="67">
        <v>-262324.99089999998</v>
      </c>
      <c r="L31" s="68">
        <v>-4.4197578587502102</v>
      </c>
      <c r="M31" s="68">
        <v>-0.95226705523922694</v>
      </c>
      <c r="N31" s="67">
        <v>6029670.7082000002</v>
      </c>
      <c r="O31" s="67">
        <v>100178238.7473</v>
      </c>
      <c r="P31" s="67">
        <v>30856</v>
      </c>
      <c r="Q31" s="67">
        <v>25061</v>
      </c>
      <c r="R31" s="68">
        <v>23.123578468536799</v>
      </c>
      <c r="S31" s="67">
        <v>42.682401315789498</v>
      </c>
      <c r="T31" s="67">
        <v>34.5793442280835</v>
      </c>
      <c r="U31" s="69">
        <v>18.984538915125299</v>
      </c>
    </row>
    <row r="32" spans="1:21" ht="12" thickBot="1" x14ac:dyDescent="0.2">
      <c r="A32" s="44"/>
      <c r="B32" s="46" t="s">
        <v>30</v>
      </c>
      <c r="C32" s="52"/>
      <c r="D32" s="67">
        <v>189275.6275</v>
      </c>
      <c r="E32" s="67">
        <v>257780.40650000001</v>
      </c>
      <c r="F32" s="68">
        <v>73.425141216076099</v>
      </c>
      <c r="G32" s="67">
        <v>244144.95</v>
      </c>
      <c r="H32" s="68">
        <v>-22.4740763632424</v>
      </c>
      <c r="I32" s="67">
        <v>48112.380899999996</v>
      </c>
      <c r="J32" s="68">
        <v>25.419216164003998</v>
      </c>
      <c r="K32" s="67">
        <v>65130.073900000003</v>
      </c>
      <c r="L32" s="68">
        <v>26.676805684491899</v>
      </c>
      <c r="M32" s="68">
        <v>-0.26128778889655102</v>
      </c>
      <c r="N32" s="67">
        <v>1935545.5190000001</v>
      </c>
      <c r="O32" s="67">
        <v>10571748.163699999</v>
      </c>
      <c r="P32" s="67">
        <v>31390</v>
      </c>
      <c r="Q32" s="67">
        <v>26998</v>
      </c>
      <c r="R32" s="68">
        <v>16.267871694199599</v>
      </c>
      <c r="S32" s="67">
        <v>6.0298065466709101</v>
      </c>
      <c r="T32" s="67">
        <v>5.1339204089191801</v>
      </c>
      <c r="U32" s="69">
        <v>14.8576265393847</v>
      </c>
    </row>
    <row r="33" spans="1:21" ht="12" thickBot="1" x14ac:dyDescent="0.2">
      <c r="A33" s="44"/>
      <c r="B33" s="46" t="s">
        <v>31</v>
      </c>
      <c r="C33" s="52"/>
      <c r="D33" s="70"/>
      <c r="E33" s="70"/>
      <c r="F33" s="70"/>
      <c r="G33" s="67">
        <v>36.828099999999999</v>
      </c>
      <c r="H33" s="70"/>
      <c r="I33" s="70"/>
      <c r="J33" s="70"/>
      <c r="K33" s="67">
        <v>6.7403000000000004</v>
      </c>
      <c r="L33" s="68">
        <v>18.3020573963903</v>
      </c>
      <c r="M33" s="70"/>
      <c r="N33" s="67">
        <v>53.932400000000001</v>
      </c>
      <c r="O33" s="67">
        <v>130.255</v>
      </c>
      <c r="P33" s="70"/>
      <c r="Q33" s="70"/>
      <c r="R33" s="70"/>
      <c r="S33" s="70"/>
      <c r="T33" s="70"/>
      <c r="U33" s="71"/>
    </row>
    <row r="34" spans="1:21" ht="12" thickBot="1" x14ac:dyDescent="0.2">
      <c r="A34" s="44"/>
      <c r="B34" s="46" t="s">
        <v>32</v>
      </c>
      <c r="C34" s="52"/>
      <c r="D34" s="67">
        <v>143944.68590000001</v>
      </c>
      <c r="E34" s="67">
        <v>202155.04259999999</v>
      </c>
      <c r="F34" s="68">
        <v>71.205092907239703</v>
      </c>
      <c r="G34" s="67">
        <v>184393.05220000001</v>
      </c>
      <c r="H34" s="68">
        <v>-21.935949222277699</v>
      </c>
      <c r="I34" s="67">
        <v>15453.232400000001</v>
      </c>
      <c r="J34" s="68">
        <v>10.7355351837966</v>
      </c>
      <c r="K34" s="67">
        <v>10498.841700000001</v>
      </c>
      <c r="L34" s="68">
        <v>5.6937295493175899</v>
      </c>
      <c r="M34" s="68">
        <v>0.47189879051133798</v>
      </c>
      <c r="N34" s="67">
        <v>1047256.7816</v>
      </c>
      <c r="O34" s="67">
        <v>19906133.0561</v>
      </c>
      <c r="P34" s="67">
        <v>8232</v>
      </c>
      <c r="Q34" s="67">
        <v>7618</v>
      </c>
      <c r="R34" s="68">
        <v>8.0598582305067001</v>
      </c>
      <c r="S34" s="67">
        <v>17.485991970359599</v>
      </c>
      <c r="T34" s="67">
        <v>16.206416014702</v>
      </c>
      <c r="U34" s="69">
        <v>7.3177201375052396</v>
      </c>
    </row>
    <row r="35" spans="1:21" ht="12" thickBot="1" x14ac:dyDescent="0.2">
      <c r="A35" s="44"/>
      <c r="B35" s="46" t="s">
        <v>36</v>
      </c>
      <c r="C35" s="52"/>
      <c r="D35" s="70"/>
      <c r="E35" s="67">
        <v>232305.0999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44"/>
      <c r="B36" s="46" t="s">
        <v>37</v>
      </c>
      <c r="C36" s="52"/>
      <c r="D36" s="70"/>
      <c r="E36" s="67">
        <v>78115.426800000001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44"/>
      <c r="B37" s="46" t="s">
        <v>38</v>
      </c>
      <c r="C37" s="52"/>
      <c r="D37" s="70"/>
      <c r="E37" s="67">
        <v>156888.41390000001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44"/>
      <c r="B38" s="46" t="s">
        <v>33</v>
      </c>
      <c r="C38" s="52"/>
      <c r="D38" s="67">
        <v>504817.94919999997</v>
      </c>
      <c r="E38" s="67">
        <v>202726.65220000001</v>
      </c>
      <c r="F38" s="68">
        <v>249.014100376882</v>
      </c>
      <c r="G38" s="67">
        <v>534654.70129999996</v>
      </c>
      <c r="H38" s="68">
        <v>-5.5805648070525899</v>
      </c>
      <c r="I38" s="67">
        <v>33482.368000000002</v>
      </c>
      <c r="J38" s="68">
        <v>6.6325628977853297</v>
      </c>
      <c r="K38" s="67">
        <v>30525.862300000001</v>
      </c>
      <c r="L38" s="68">
        <v>5.7094536391014801</v>
      </c>
      <c r="M38" s="68">
        <v>9.6852487603602003E-2</v>
      </c>
      <c r="N38" s="67">
        <v>3210050.3478000001</v>
      </c>
      <c r="O38" s="67">
        <v>21275334.836599998</v>
      </c>
      <c r="P38" s="67">
        <v>602</v>
      </c>
      <c r="Q38" s="67">
        <v>630</v>
      </c>
      <c r="R38" s="68">
        <v>-4.4444444444444402</v>
      </c>
      <c r="S38" s="67">
        <v>838.56802192690998</v>
      </c>
      <c r="T38" s="67">
        <v>834.35897555555596</v>
      </c>
      <c r="U38" s="69">
        <v>0.50193261146339796</v>
      </c>
    </row>
    <row r="39" spans="1:21" ht="12" thickBot="1" x14ac:dyDescent="0.2">
      <c r="A39" s="44"/>
      <c r="B39" s="46" t="s">
        <v>34</v>
      </c>
      <c r="C39" s="52"/>
      <c r="D39" s="67">
        <v>728672.16669999994</v>
      </c>
      <c r="E39" s="67">
        <v>478443.80910000001</v>
      </c>
      <c r="F39" s="68">
        <v>152.300469321717</v>
      </c>
      <c r="G39" s="67">
        <v>752132.8395</v>
      </c>
      <c r="H39" s="68">
        <v>-3.1192193144493001</v>
      </c>
      <c r="I39" s="67">
        <v>57152.250899999999</v>
      </c>
      <c r="J39" s="68">
        <v>7.8433421107368897</v>
      </c>
      <c r="K39" s="67">
        <v>51717.035000000003</v>
      </c>
      <c r="L39" s="68">
        <v>6.8760506500926404</v>
      </c>
      <c r="M39" s="68">
        <v>0.105095272766507</v>
      </c>
      <c r="N39" s="67">
        <v>4849619.7898000004</v>
      </c>
      <c r="O39" s="67">
        <v>48752035.632600002</v>
      </c>
      <c r="P39" s="67">
        <v>3990</v>
      </c>
      <c r="Q39" s="67">
        <v>3276</v>
      </c>
      <c r="R39" s="68">
        <v>21.794871794871799</v>
      </c>
      <c r="S39" s="67">
        <v>182.624603182957</v>
      </c>
      <c r="T39" s="67">
        <v>188.18582915140399</v>
      </c>
      <c r="U39" s="69">
        <v>-3.0451679957247602</v>
      </c>
    </row>
    <row r="40" spans="1:21" ht="12" thickBot="1" x14ac:dyDescent="0.2">
      <c r="A40" s="44"/>
      <c r="B40" s="46" t="s">
        <v>39</v>
      </c>
      <c r="C40" s="52"/>
      <c r="D40" s="70"/>
      <c r="E40" s="67">
        <v>161378.04449999999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44"/>
      <c r="B41" s="46" t="s">
        <v>40</v>
      </c>
      <c r="C41" s="52"/>
      <c r="D41" s="70"/>
      <c r="E41" s="67">
        <v>16026.537700000001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45"/>
      <c r="B42" s="46" t="s">
        <v>35</v>
      </c>
      <c r="C42" s="52"/>
      <c r="D42" s="72">
        <v>15063.4107</v>
      </c>
      <c r="E42" s="73"/>
      <c r="F42" s="73"/>
      <c r="G42" s="72">
        <v>61419.148800000003</v>
      </c>
      <c r="H42" s="74">
        <v>-75.474406607211094</v>
      </c>
      <c r="I42" s="72">
        <v>2401.8155999999999</v>
      </c>
      <c r="J42" s="74">
        <v>15.944699695401701</v>
      </c>
      <c r="K42" s="72">
        <v>6908.4692999999997</v>
      </c>
      <c r="L42" s="74">
        <v>11.248070731973399</v>
      </c>
      <c r="M42" s="74">
        <v>-0.65233751563461395</v>
      </c>
      <c r="N42" s="72">
        <v>297475.03499999997</v>
      </c>
      <c r="O42" s="72">
        <v>2427440.0051000002</v>
      </c>
      <c r="P42" s="72">
        <v>29</v>
      </c>
      <c r="Q42" s="72">
        <v>17</v>
      </c>
      <c r="R42" s="74">
        <v>70.588235294117595</v>
      </c>
      <c r="S42" s="72">
        <v>519.42795517241404</v>
      </c>
      <c r="T42" s="72">
        <v>302.35797058823499</v>
      </c>
      <c r="U42" s="75">
        <v>41.790200627944003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267228</v>
      </c>
      <c r="D2" s="32">
        <v>2903225.0619401699</v>
      </c>
      <c r="E2" s="32">
        <v>3073885.5747871799</v>
      </c>
      <c r="F2" s="32">
        <v>-170660.512847009</v>
      </c>
      <c r="G2" s="32">
        <v>3073885.5747871799</v>
      </c>
      <c r="H2" s="32">
        <v>-5.8783080610691402E-2</v>
      </c>
    </row>
    <row r="3" spans="1:8" ht="14.25" x14ac:dyDescent="0.2">
      <c r="A3" s="32">
        <v>2</v>
      </c>
      <c r="B3" s="33">
        <v>13</v>
      </c>
      <c r="C3" s="32">
        <v>30330</v>
      </c>
      <c r="D3" s="32">
        <v>260864.60281452199</v>
      </c>
      <c r="E3" s="32">
        <v>208029.211321496</v>
      </c>
      <c r="F3" s="32">
        <v>52835.391493026204</v>
      </c>
      <c r="G3" s="32">
        <v>208029.211321496</v>
      </c>
      <c r="H3" s="32">
        <v>0.202539520206936</v>
      </c>
    </row>
    <row r="4" spans="1:8" ht="14.25" x14ac:dyDescent="0.2">
      <c r="A4" s="32">
        <v>3</v>
      </c>
      <c r="B4" s="33">
        <v>14</v>
      </c>
      <c r="C4" s="32">
        <v>284860</v>
      </c>
      <c r="D4" s="32">
        <v>319425.806467521</v>
      </c>
      <c r="E4" s="32">
        <v>232482.72609145299</v>
      </c>
      <c r="F4" s="32">
        <v>86943.080376068407</v>
      </c>
      <c r="G4" s="32">
        <v>232482.72609145299</v>
      </c>
      <c r="H4" s="32">
        <v>0.27218552357293202</v>
      </c>
    </row>
    <row r="5" spans="1:8" ht="14.25" x14ac:dyDescent="0.2">
      <c r="A5" s="32">
        <v>4</v>
      </c>
      <c r="B5" s="33">
        <v>15</v>
      </c>
      <c r="C5" s="32">
        <v>6487</v>
      </c>
      <c r="D5" s="32">
        <v>104149.424497436</v>
      </c>
      <c r="E5" s="32">
        <v>81948.662052136802</v>
      </c>
      <c r="F5" s="32">
        <v>22200.7624452991</v>
      </c>
      <c r="G5" s="32">
        <v>81948.662052136802</v>
      </c>
      <c r="H5" s="32">
        <v>0.21316260317737701</v>
      </c>
    </row>
    <row r="6" spans="1:8" ht="14.25" x14ac:dyDescent="0.2">
      <c r="A6" s="32">
        <v>5</v>
      </c>
      <c r="B6" s="33">
        <v>16</v>
      </c>
      <c r="C6" s="32">
        <v>14438</v>
      </c>
      <c r="D6" s="32">
        <v>988442.27362136799</v>
      </c>
      <c r="E6" s="32">
        <v>949830.881794872</v>
      </c>
      <c r="F6" s="32">
        <v>38611.391826495703</v>
      </c>
      <c r="G6" s="32">
        <v>949830.881794872</v>
      </c>
      <c r="H6" s="32">
        <v>3.9062869787058703E-2</v>
      </c>
    </row>
    <row r="7" spans="1:8" ht="14.25" x14ac:dyDescent="0.2">
      <c r="A7" s="32">
        <v>6</v>
      </c>
      <c r="B7" s="33">
        <v>17</v>
      </c>
      <c r="C7" s="32">
        <v>415271</v>
      </c>
      <c r="D7" s="32">
        <v>5527560.1486786297</v>
      </c>
      <c r="E7" s="32">
        <v>6374314.2978111096</v>
      </c>
      <c r="F7" s="32">
        <v>-846754.14913247898</v>
      </c>
      <c r="G7" s="32">
        <v>6374314.2978111096</v>
      </c>
      <c r="H7" s="32">
        <v>-0.15318768613217101</v>
      </c>
    </row>
    <row r="8" spans="1:8" ht="14.25" x14ac:dyDescent="0.2">
      <c r="A8" s="32">
        <v>7</v>
      </c>
      <c r="B8" s="33">
        <v>18</v>
      </c>
      <c r="C8" s="32">
        <v>273779</v>
      </c>
      <c r="D8" s="32">
        <v>342943.72893162398</v>
      </c>
      <c r="E8" s="32">
        <v>294498.35015384603</v>
      </c>
      <c r="F8" s="32">
        <v>48445.378777777798</v>
      </c>
      <c r="G8" s="32">
        <v>294498.35015384603</v>
      </c>
      <c r="H8" s="32">
        <v>0.14126334640583799</v>
      </c>
    </row>
    <row r="9" spans="1:8" ht="14.25" x14ac:dyDescent="0.2">
      <c r="A9" s="32">
        <v>8</v>
      </c>
      <c r="B9" s="33">
        <v>19</v>
      </c>
      <c r="C9" s="32">
        <v>151640</v>
      </c>
      <c r="D9" s="32">
        <v>963523.84908290603</v>
      </c>
      <c r="E9" s="32">
        <v>1200070.84869744</v>
      </c>
      <c r="F9" s="32">
        <v>-236546.99961453001</v>
      </c>
      <c r="G9" s="32">
        <v>1200070.84869744</v>
      </c>
      <c r="H9" s="32">
        <v>-0.24550196639105301</v>
      </c>
    </row>
    <row r="10" spans="1:8" ht="14.25" x14ac:dyDescent="0.2">
      <c r="A10" s="32">
        <v>9</v>
      </c>
      <c r="B10" s="33">
        <v>21</v>
      </c>
      <c r="C10" s="32">
        <v>684612</v>
      </c>
      <c r="D10" s="32">
        <v>2946605.0454307701</v>
      </c>
      <c r="E10" s="32">
        <v>3164503.2445863201</v>
      </c>
      <c r="F10" s="32">
        <v>-217898.19915555601</v>
      </c>
      <c r="G10" s="32">
        <v>3164503.2445863201</v>
      </c>
      <c r="H10" s="35">
        <v>-7.3948899087594097E-2</v>
      </c>
    </row>
    <row r="11" spans="1:8" ht="14.25" x14ac:dyDescent="0.2">
      <c r="A11" s="32">
        <v>10</v>
      </c>
      <c r="B11" s="33">
        <v>22</v>
      </c>
      <c r="C11" s="32">
        <v>118016</v>
      </c>
      <c r="D11" s="32">
        <v>1771470.43535128</v>
      </c>
      <c r="E11" s="32">
        <v>1725783.2701359</v>
      </c>
      <c r="F11" s="32">
        <v>45687.165215384601</v>
      </c>
      <c r="G11" s="32">
        <v>1725783.2701359</v>
      </c>
      <c r="H11" s="32">
        <v>2.5790532149821001E-2</v>
      </c>
    </row>
    <row r="12" spans="1:8" ht="14.25" x14ac:dyDescent="0.2">
      <c r="A12" s="32">
        <v>11</v>
      </c>
      <c r="B12" s="33">
        <v>23</v>
      </c>
      <c r="C12" s="32">
        <v>648718.902</v>
      </c>
      <c r="D12" s="32">
        <v>4532521.5176620204</v>
      </c>
      <c r="E12" s="32">
        <v>4663172.7472185297</v>
      </c>
      <c r="F12" s="32">
        <v>-130651.229556509</v>
      </c>
      <c r="G12" s="32">
        <v>4663172.7472185297</v>
      </c>
      <c r="H12" s="32">
        <v>-2.8825286112243598E-2</v>
      </c>
    </row>
    <row r="13" spans="1:8" ht="14.25" x14ac:dyDescent="0.2">
      <c r="A13" s="32">
        <v>12</v>
      </c>
      <c r="B13" s="33">
        <v>24</v>
      </c>
      <c r="C13" s="32">
        <v>50791.402000000002</v>
      </c>
      <c r="D13" s="32">
        <v>1620697.6190931599</v>
      </c>
      <c r="E13" s="32">
        <v>1609964.80161282</v>
      </c>
      <c r="F13" s="32">
        <v>10732.817480341901</v>
      </c>
      <c r="G13" s="32">
        <v>1609964.80161282</v>
      </c>
      <c r="H13" s="32">
        <v>6.6223442015959002E-3</v>
      </c>
    </row>
    <row r="14" spans="1:8" ht="14.25" x14ac:dyDescent="0.2">
      <c r="A14" s="32">
        <v>13</v>
      </c>
      <c r="B14" s="33">
        <v>25</v>
      </c>
      <c r="C14" s="32">
        <v>108512</v>
      </c>
      <c r="D14" s="32">
        <v>1475138.6477999999</v>
      </c>
      <c r="E14" s="32">
        <v>1369451.1666000001</v>
      </c>
      <c r="F14" s="32">
        <v>105687.48119999999</v>
      </c>
      <c r="G14" s="32">
        <v>1369451.1666000001</v>
      </c>
      <c r="H14" s="32">
        <v>7.1645795029247394E-2</v>
      </c>
    </row>
    <row r="15" spans="1:8" ht="14.25" x14ac:dyDescent="0.2">
      <c r="A15" s="32">
        <v>14</v>
      </c>
      <c r="B15" s="33">
        <v>26</v>
      </c>
      <c r="C15" s="32">
        <v>114139</v>
      </c>
      <c r="D15" s="32">
        <v>724996.104552106</v>
      </c>
      <c r="E15" s="32">
        <v>656512.88260254101</v>
      </c>
      <c r="F15" s="32">
        <v>68483.221949565093</v>
      </c>
      <c r="G15" s="32">
        <v>656512.88260254101</v>
      </c>
      <c r="H15" s="32">
        <v>9.44601240193879E-2</v>
      </c>
    </row>
    <row r="16" spans="1:8" ht="14.25" x14ac:dyDescent="0.2">
      <c r="A16" s="32">
        <v>15</v>
      </c>
      <c r="B16" s="33">
        <v>27</v>
      </c>
      <c r="C16" s="32">
        <v>257925.30100000001</v>
      </c>
      <c r="D16" s="32">
        <v>1816248.8156000001</v>
      </c>
      <c r="E16" s="32">
        <v>1659495.1029999999</v>
      </c>
      <c r="F16" s="32">
        <v>156753.7126</v>
      </c>
      <c r="G16" s="32">
        <v>1659495.1029999999</v>
      </c>
      <c r="H16" s="32">
        <v>8.6306298593905095E-2</v>
      </c>
    </row>
    <row r="17" spans="1:8" ht="14.25" x14ac:dyDescent="0.2">
      <c r="A17" s="32">
        <v>16</v>
      </c>
      <c r="B17" s="33">
        <v>29</v>
      </c>
      <c r="C17" s="32">
        <v>4067637</v>
      </c>
      <c r="D17" s="32">
        <v>26682706.962976102</v>
      </c>
      <c r="E17" s="32">
        <v>30185566.078737602</v>
      </c>
      <c r="F17" s="32">
        <v>-3502859.1157615399</v>
      </c>
      <c r="G17" s="32">
        <v>30185566.078737602</v>
      </c>
      <c r="H17" s="32">
        <v>-0.13127825151406</v>
      </c>
    </row>
    <row r="18" spans="1:8" ht="14.25" x14ac:dyDescent="0.2">
      <c r="A18" s="32">
        <v>17</v>
      </c>
      <c r="B18" s="33">
        <v>31</v>
      </c>
      <c r="C18" s="32">
        <v>35452.559999999998</v>
      </c>
      <c r="D18" s="32">
        <v>290154.2362018</v>
      </c>
      <c r="E18" s="32">
        <v>243101.73249655101</v>
      </c>
      <c r="F18" s="32">
        <v>47052.503705249001</v>
      </c>
      <c r="G18" s="32">
        <v>243101.73249655101</v>
      </c>
      <c r="H18" s="32">
        <v>0.162163766144446</v>
      </c>
    </row>
    <row r="19" spans="1:8" ht="14.25" x14ac:dyDescent="0.2">
      <c r="A19" s="32">
        <v>18</v>
      </c>
      <c r="B19" s="33">
        <v>32</v>
      </c>
      <c r="C19" s="32">
        <v>19269.444</v>
      </c>
      <c r="D19" s="32">
        <v>317737.14752669999</v>
      </c>
      <c r="E19" s="32">
        <v>292472.75563327398</v>
      </c>
      <c r="F19" s="32">
        <v>25264.3918934262</v>
      </c>
      <c r="G19" s="32">
        <v>292472.75563327398</v>
      </c>
      <c r="H19" s="32">
        <v>7.9513497524878393E-2</v>
      </c>
    </row>
    <row r="20" spans="1:8" ht="14.25" x14ac:dyDescent="0.2">
      <c r="A20" s="32">
        <v>19</v>
      </c>
      <c r="B20" s="33">
        <v>33</v>
      </c>
      <c r="C20" s="32">
        <v>43925.902000000002</v>
      </c>
      <c r="D20" s="32">
        <v>644097.11565659195</v>
      </c>
      <c r="E20" s="32">
        <v>505306.56326611899</v>
      </c>
      <c r="F20" s="32">
        <v>138790.55239047299</v>
      </c>
      <c r="G20" s="32">
        <v>505306.56326611899</v>
      </c>
      <c r="H20" s="32">
        <v>0.21548078545420901</v>
      </c>
    </row>
    <row r="21" spans="1:8" ht="14.25" x14ac:dyDescent="0.2">
      <c r="A21" s="32">
        <v>20</v>
      </c>
      <c r="B21" s="33">
        <v>34</v>
      </c>
      <c r="C21" s="32">
        <v>55520.591</v>
      </c>
      <c r="D21" s="32">
        <v>361715.31779174798</v>
      </c>
      <c r="E21" s="32">
        <v>268241.33023744699</v>
      </c>
      <c r="F21" s="32">
        <v>93473.987554301406</v>
      </c>
      <c r="G21" s="32">
        <v>268241.33023744699</v>
      </c>
      <c r="H21" s="32">
        <v>0.258418659527484</v>
      </c>
    </row>
    <row r="22" spans="1:8" ht="14.25" x14ac:dyDescent="0.2">
      <c r="A22" s="32">
        <v>21</v>
      </c>
      <c r="B22" s="33">
        <v>35</v>
      </c>
      <c r="C22" s="32">
        <v>29736.798999999999</v>
      </c>
      <c r="D22" s="32">
        <v>706099.32389026496</v>
      </c>
      <c r="E22" s="32">
        <v>658722.55398672598</v>
      </c>
      <c r="F22" s="32">
        <v>47376.769903539804</v>
      </c>
      <c r="G22" s="32">
        <v>658722.55398672598</v>
      </c>
      <c r="H22" s="32">
        <v>6.7096466885871994E-2</v>
      </c>
    </row>
    <row r="23" spans="1:8" ht="14.25" x14ac:dyDescent="0.2">
      <c r="A23" s="32">
        <v>22</v>
      </c>
      <c r="B23" s="33">
        <v>36</v>
      </c>
      <c r="C23" s="32">
        <v>164592.193</v>
      </c>
      <c r="D23" s="32">
        <v>774327.78521238896</v>
      </c>
      <c r="E23" s="32">
        <v>646497.18962321198</v>
      </c>
      <c r="F23" s="32">
        <v>127830.595589177</v>
      </c>
      <c r="G23" s="32">
        <v>646497.18962321198</v>
      </c>
      <c r="H23" s="32">
        <v>0.16508589518599601</v>
      </c>
    </row>
    <row r="24" spans="1:8" ht="14.25" x14ac:dyDescent="0.2">
      <c r="A24" s="32">
        <v>23</v>
      </c>
      <c r="B24" s="33">
        <v>37</v>
      </c>
      <c r="C24" s="32">
        <v>128300.91</v>
      </c>
      <c r="D24" s="32">
        <v>1437968.35026481</v>
      </c>
      <c r="E24" s="32">
        <v>1298995.14645185</v>
      </c>
      <c r="F24" s="32">
        <v>138973.20381296001</v>
      </c>
      <c r="G24" s="32">
        <v>1298995.14645185</v>
      </c>
      <c r="H24" s="32">
        <v>9.6645523378430298E-2</v>
      </c>
    </row>
    <row r="25" spans="1:8" ht="14.25" x14ac:dyDescent="0.2">
      <c r="A25" s="32">
        <v>24</v>
      </c>
      <c r="B25" s="33">
        <v>38</v>
      </c>
      <c r="C25" s="32">
        <v>263405.32699999999</v>
      </c>
      <c r="D25" s="32">
        <v>1317008.12955841</v>
      </c>
      <c r="E25" s="32">
        <v>1329529.6481601801</v>
      </c>
      <c r="F25" s="32">
        <v>-12521.5186017699</v>
      </c>
      <c r="G25" s="32">
        <v>1329529.6481601801</v>
      </c>
      <c r="H25" s="32">
        <v>-9.5075484507209408E-3</v>
      </c>
    </row>
    <row r="26" spans="1:8" ht="14.25" x14ac:dyDescent="0.2">
      <c r="A26" s="32">
        <v>25</v>
      </c>
      <c r="B26" s="33">
        <v>39</v>
      </c>
      <c r="C26" s="32">
        <v>118336.38400000001</v>
      </c>
      <c r="D26" s="32">
        <v>189275.47251581601</v>
      </c>
      <c r="E26" s="32">
        <v>141163.248774418</v>
      </c>
      <c r="F26" s="32">
        <v>48112.223741397298</v>
      </c>
      <c r="G26" s="32">
        <v>141163.248774418</v>
      </c>
      <c r="H26" s="32">
        <v>0.25419153946308098</v>
      </c>
    </row>
    <row r="27" spans="1:8" ht="14.25" x14ac:dyDescent="0.2">
      <c r="A27" s="32">
        <v>26</v>
      </c>
      <c r="B27" s="33">
        <v>42</v>
      </c>
      <c r="C27" s="32">
        <v>6694.0519999999997</v>
      </c>
      <c r="D27" s="32">
        <v>143944.6856</v>
      </c>
      <c r="E27" s="32">
        <v>128491.4602</v>
      </c>
      <c r="F27" s="32">
        <v>15453.225399999999</v>
      </c>
      <c r="G27" s="32">
        <v>128491.4602</v>
      </c>
      <c r="H27" s="32">
        <v>0.107355303431918</v>
      </c>
    </row>
    <row r="28" spans="1:8" ht="14.25" x14ac:dyDescent="0.2">
      <c r="A28" s="32">
        <v>27</v>
      </c>
      <c r="B28" s="33">
        <v>75</v>
      </c>
      <c r="C28" s="32">
        <v>603</v>
      </c>
      <c r="D28" s="32">
        <v>504817.94871794898</v>
      </c>
      <c r="E28" s="32">
        <v>471335.58119658101</v>
      </c>
      <c r="F28" s="32">
        <v>33482.367521367501</v>
      </c>
      <c r="G28" s="32">
        <v>471335.58119658101</v>
      </c>
      <c r="H28" s="32">
        <v>6.6325628093058905E-2</v>
      </c>
    </row>
    <row r="29" spans="1:8" ht="14.25" x14ac:dyDescent="0.2">
      <c r="A29" s="32">
        <v>28</v>
      </c>
      <c r="B29" s="33">
        <v>76</v>
      </c>
      <c r="C29" s="32">
        <v>4109</v>
      </c>
      <c r="D29" s="32">
        <v>728672.14352136804</v>
      </c>
      <c r="E29" s="32">
        <v>671519.920599145</v>
      </c>
      <c r="F29" s="32">
        <v>57152.222922222201</v>
      </c>
      <c r="G29" s="32">
        <v>671519.920599145</v>
      </c>
      <c r="H29" s="32">
        <v>7.8433385206726103E-2</v>
      </c>
    </row>
    <row r="30" spans="1:8" ht="14.25" x14ac:dyDescent="0.2">
      <c r="A30" s="32">
        <v>29</v>
      </c>
      <c r="B30" s="33">
        <v>99</v>
      </c>
      <c r="C30" s="32">
        <v>31</v>
      </c>
      <c r="D30" s="32">
        <v>15063.410483322001</v>
      </c>
      <c r="E30" s="32">
        <v>12661.594886922299</v>
      </c>
      <c r="F30" s="32">
        <v>2401.8155963996701</v>
      </c>
      <c r="G30" s="32">
        <v>12661.594886922299</v>
      </c>
      <c r="H30" s="32">
        <v>0.159446999008553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2015-03-09T00:23:57Z</dcterms:modified>
</cp:coreProperties>
</file>