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<sst xmlns="http://schemas.openxmlformats.org/spreadsheetml/2006/main" count="112" uniqueCount="70">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</sst>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13469611.6072</v>
      </c>
      <c r="F3" s="25">
        <f>RA!I7</f>
        <v>1813729.1994</v>
      </c>
      <c r="G3" s="16">
        <f>E3-F3</f>
        <v>11655882.4078</v>
      </c>
      <c r="H3" s="27">
        <f>RA!J7</f>
        <v>13.465341483421099</v>
      </c>
      <c r="I3" s="20">
        <f>SUM(I4:I38)</f>
        <v>13469616.246934816</v>
      </c>
      <c r="J3" s="21">
        <f>SUM(J4:J38)</f>
        <v>11655882.535481768</v>
      </c>
      <c r="K3" s="22">
        <f>E3-I3</f>
        <v>-4.6397348158061504</v>
      </c>
      <c r="L3" s="22">
        <f>G3-J3</f>
        <v>-0.12768176756799221</v>
      </c>
    </row>
    <row r="4" spans="1:13" x14ac:dyDescent="0.15">
      <c r="A4" s="40">
        <f>RA!A8</f>
        <v>42073</v>
      </c>
      <c r="B4" s="12">
        <v>12</v>
      </c>
      <c r="C4" s="37" t="s">
        <v>6</v>
      </c>
      <c r="D4" s="37"/>
      <c r="E4" s="15">
        <f>VLOOKUP(C4,RA!B8:D36,3,0)</f>
        <v>682869.72889999999</v>
      </c>
      <c r="F4" s="25">
        <f>VLOOKUP(C4,RA!B8:I39,8,0)</f>
        <v>184807.193</v>
      </c>
      <c r="G4" s="16">
        <f t="shared" ref="G4:G38" si="0">E4-F4</f>
        <v>498062.53590000002</v>
      </c>
      <c r="H4" s="27">
        <f>RA!J8</f>
        <v>27.063316058495701</v>
      </c>
      <c r="I4" s="20">
        <f>VLOOKUP(B4,RMS!B:D,3,FALSE)</f>
        <v>682870.56097606802</v>
      </c>
      <c r="J4" s="21">
        <f>VLOOKUP(B4,RMS!B:E,4,FALSE)</f>
        <v>498062.54959487199</v>
      </c>
      <c r="K4" s="22">
        <f t="shared" ref="K4:K38" si="1">E4-I4</f>
        <v>-0.83207606803625822</v>
      </c>
      <c r="L4" s="22">
        <f t="shared" ref="L4:L38" si="2">G4-J4</f>
        <v>-1.3694871973711997E-2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97985.6054</v>
      </c>
      <c r="F5" s="25">
        <f>VLOOKUP(C5,RA!B9:I40,8,0)</f>
        <v>20042.585800000001</v>
      </c>
      <c r="G5" s="16">
        <f t="shared" si="0"/>
        <v>77943.0196</v>
      </c>
      <c r="H5" s="27">
        <f>RA!J9</f>
        <v>20.454622613374202</v>
      </c>
      <c r="I5" s="20">
        <f>VLOOKUP(B5,RMS!B:D,3,FALSE)</f>
        <v>97985.649221866697</v>
      </c>
      <c r="J5" s="21">
        <f>VLOOKUP(B5,RMS!B:E,4,FALSE)</f>
        <v>77943.020842848506</v>
      </c>
      <c r="K5" s="22">
        <f t="shared" si="1"/>
        <v>-4.3821866696816869E-2</v>
      </c>
      <c r="L5" s="22">
        <f t="shared" si="2"/>
        <v>-1.242848506080918E-3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112755.3521</v>
      </c>
      <c r="F6" s="25">
        <f>VLOOKUP(C6,RA!B10:I41,8,0)</f>
        <v>30229.357499999998</v>
      </c>
      <c r="G6" s="16">
        <f t="shared" si="0"/>
        <v>82525.994600000005</v>
      </c>
      <c r="H6" s="27">
        <f>RA!J10</f>
        <v>26.809687466711399</v>
      </c>
      <c r="I6" s="20">
        <f>VLOOKUP(B6,RMS!B:D,3,FALSE)</f>
        <v>112756.981310256</v>
      </c>
      <c r="J6" s="21">
        <f>VLOOKUP(B6,RMS!B:E,4,FALSE)</f>
        <v>82525.9946692308</v>
      </c>
      <c r="K6" s="22">
        <f>E6-I6</f>
        <v>-1.6292102559964405</v>
      </c>
      <c r="L6" s="22">
        <f t="shared" si="2"/>
        <v>-6.9230794906616211E-5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60695.856800000001</v>
      </c>
      <c r="F7" s="25">
        <f>VLOOKUP(C7,RA!B11:I42,8,0)</f>
        <v>14529.061100000001</v>
      </c>
      <c r="G7" s="16">
        <f t="shared" si="0"/>
        <v>46166.795700000002</v>
      </c>
      <c r="H7" s="27">
        <f>RA!J11</f>
        <v>23.937484148011901</v>
      </c>
      <c r="I7" s="20">
        <f>VLOOKUP(B7,RMS!B:D,3,FALSE)</f>
        <v>60695.899491452998</v>
      </c>
      <c r="J7" s="21">
        <f>VLOOKUP(B7,RMS!B:E,4,FALSE)</f>
        <v>46166.7963264957</v>
      </c>
      <c r="K7" s="22">
        <f t="shared" si="1"/>
        <v>-4.2691452996223234E-2</v>
      </c>
      <c r="L7" s="22">
        <f t="shared" si="2"/>
        <v>-6.2649569736095145E-4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161024.62849999999</v>
      </c>
      <c r="F8" s="25">
        <f>VLOOKUP(C8,RA!B12:I43,8,0)</f>
        <v>26287.1731</v>
      </c>
      <c r="G8" s="16">
        <f t="shared" si="0"/>
        <v>134737.45539999998</v>
      </c>
      <c r="H8" s="27">
        <f>RA!J12</f>
        <v>16.324939448626001</v>
      </c>
      <c r="I8" s="20">
        <f>VLOOKUP(B8,RMS!B:D,3,FALSE)</f>
        <v>161024.65124273501</v>
      </c>
      <c r="J8" s="21">
        <f>VLOOKUP(B8,RMS!B:E,4,FALSE)</f>
        <v>134737.45266752099</v>
      </c>
      <c r="K8" s="22">
        <f t="shared" si="1"/>
        <v>-2.2742735018255189E-2</v>
      </c>
      <c r="L8" s="22">
        <f t="shared" si="2"/>
        <v>2.7324789843987674E-3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248401.02960000001</v>
      </c>
      <c r="F9" s="25">
        <f>VLOOKUP(C9,RA!B13:I44,8,0)</f>
        <v>57048.571600000003</v>
      </c>
      <c r="G9" s="16">
        <f t="shared" si="0"/>
        <v>191352.45800000001</v>
      </c>
      <c r="H9" s="27">
        <f>RA!J13</f>
        <v>22.966318493874699</v>
      </c>
      <c r="I9" s="20">
        <f>VLOOKUP(B9,RMS!B:D,3,FALSE)</f>
        <v>248401.218312821</v>
      </c>
      <c r="J9" s="21">
        <f>VLOOKUP(B9,RMS!B:E,4,FALSE)</f>
        <v>191352.45643931601</v>
      </c>
      <c r="K9" s="22">
        <f t="shared" si="1"/>
        <v>-0.18871282099280506</v>
      </c>
      <c r="L9" s="22">
        <f t="shared" si="2"/>
        <v>1.5606840024702251E-3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133700.0177</v>
      </c>
      <c r="F10" s="25">
        <f>VLOOKUP(C10,RA!B14:I45,8,0)</f>
        <v>23586.225299999998</v>
      </c>
      <c r="G10" s="16">
        <f t="shared" si="0"/>
        <v>110113.79240000001</v>
      </c>
      <c r="H10" s="27">
        <f>RA!J14</f>
        <v>17.641153461118801</v>
      </c>
      <c r="I10" s="20">
        <f>VLOOKUP(B10,RMS!B:D,3,FALSE)</f>
        <v>133700.02040854699</v>
      </c>
      <c r="J10" s="21">
        <f>VLOOKUP(B10,RMS!B:E,4,FALSE)</f>
        <v>110113.79405128201</v>
      </c>
      <c r="K10" s="22">
        <f t="shared" si="1"/>
        <v>-2.7085469919256866E-3</v>
      </c>
      <c r="L10" s="22">
        <f t="shared" si="2"/>
        <v>-1.6512820002390072E-3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117982.75599999999</v>
      </c>
      <c r="F11" s="25">
        <f>VLOOKUP(C11,RA!B15:I46,8,0)</f>
        <v>1143.6549</v>
      </c>
      <c r="G11" s="16">
        <f t="shared" si="0"/>
        <v>116839.1011</v>
      </c>
      <c r="H11" s="27">
        <f>RA!J15</f>
        <v>0.96934072297819496</v>
      </c>
      <c r="I11" s="20">
        <f>VLOOKUP(B11,RMS!B:D,3,FALSE)</f>
        <v>117982.860599145</v>
      </c>
      <c r="J11" s="21">
        <f>VLOOKUP(B11,RMS!B:E,4,FALSE)</f>
        <v>116839.101623932</v>
      </c>
      <c r="K11" s="22">
        <f t="shared" si="1"/>
        <v>-0.10459914500825107</v>
      </c>
      <c r="L11" s="22">
        <f t="shared" si="2"/>
        <v>-5.2393200166989118E-4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614907.43599999999</v>
      </c>
      <c r="F12" s="25">
        <f>VLOOKUP(C12,RA!B16:I47,8,0)</f>
        <v>31473.364399999999</v>
      </c>
      <c r="G12" s="16">
        <f t="shared" si="0"/>
        <v>583434.07160000002</v>
      </c>
      <c r="H12" s="27">
        <f>RA!J16</f>
        <v>5.1183905995243197</v>
      </c>
      <c r="I12" s="20">
        <f>VLOOKUP(B12,RMS!B:D,3,FALSE)</f>
        <v>614907.10188205098</v>
      </c>
      <c r="J12" s="21">
        <f>VLOOKUP(B12,RMS!B:E,4,FALSE)</f>
        <v>583434.07180683804</v>
      </c>
      <c r="K12" s="22">
        <f t="shared" si="1"/>
        <v>0.33411794900894165</v>
      </c>
      <c r="L12" s="22">
        <f t="shared" si="2"/>
        <v>-2.0683801267296076E-4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440108.41930000001</v>
      </c>
      <c r="F13" s="25">
        <f>VLOOKUP(C13,RA!B17:I48,8,0)</f>
        <v>66515.651400000002</v>
      </c>
      <c r="G13" s="16">
        <f t="shared" si="0"/>
        <v>373592.76789999998</v>
      </c>
      <c r="H13" s="27">
        <f>RA!J17</f>
        <v>15.113469427782</v>
      </c>
      <c r="I13" s="20">
        <f>VLOOKUP(B13,RMS!B:D,3,FALSE)</f>
        <v>440108.48268547002</v>
      </c>
      <c r="J13" s="21">
        <f>VLOOKUP(B13,RMS!B:E,4,FALSE)</f>
        <v>373592.76840598299</v>
      </c>
      <c r="K13" s="22">
        <f t="shared" si="1"/>
        <v>-6.3385470013599843E-2</v>
      </c>
      <c r="L13" s="22">
        <f t="shared" si="2"/>
        <v>-5.0598301459103823E-4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1342941.3211000001</v>
      </c>
      <c r="F14" s="25">
        <f>VLOOKUP(C14,RA!B18:I49,8,0)</f>
        <v>205662.33369999999</v>
      </c>
      <c r="G14" s="16">
        <f t="shared" si="0"/>
        <v>1137278.9874</v>
      </c>
      <c r="H14" s="27">
        <f>RA!J18</f>
        <v>15.3143201768148</v>
      </c>
      <c r="I14" s="20">
        <f>VLOOKUP(B14,RMS!B:D,3,FALSE)</f>
        <v>1342941.4414518899</v>
      </c>
      <c r="J14" s="21">
        <f>VLOOKUP(B14,RMS!B:E,4,FALSE)</f>
        <v>1137278.9882471401</v>
      </c>
      <c r="K14" s="22">
        <f t="shared" si="1"/>
        <v>-0.1203518898691982</v>
      </c>
      <c r="L14" s="22">
        <f t="shared" si="2"/>
        <v>-8.4714009426534176E-4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527244.12439999997</v>
      </c>
      <c r="F15" s="25">
        <f>VLOOKUP(C15,RA!B19:I50,8,0)</f>
        <v>50157.195699999997</v>
      </c>
      <c r="G15" s="16">
        <f t="shared" si="0"/>
        <v>477086.92869999999</v>
      </c>
      <c r="H15" s="27">
        <f>RA!J19</f>
        <v>9.5130876531015893</v>
      </c>
      <c r="I15" s="20">
        <f>VLOOKUP(B15,RMS!B:D,3,FALSE)</f>
        <v>527244.11551880301</v>
      </c>
      <c r="J15" s="21">
        <f>VLOOKUP(B15,RMS!B:E,4,FALSE)</f>
        <v>477086.92862222198</v>
      </c>
      <c r="K15" s="22">
        <f t="shared" si="1"/>
        <v>8.8811969617381692E-3</v>
      </c>
      <c r="L15" s="22">
        <f t="shared" si="2"/>
        <v>7.7778007835149765E-5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760294.35479999997</v>
      </c>
      <c r="F16" s="25">
        <f>VLOOKUP(C16,RA!B20:I51,8,0)</f>
        <v>74265.957299999995</v>
      </c>
      <c r="G16" s="16">
        <f t="shared" si="0"/>
        <v>686028.39749999996</v>
      </c>
      <c r="H16" s="27">
        <f>RA!J20</f>
        <v>9.7680532324268192</v>
      </c>
      <c r="I16" s="20">
        <f>VLOOKUP(B16,RMS!B:D,3,FALSE)</f>
        <v>760294.53610000003</v>
      </c>
      <c r="J16" s="21">
        <f>VLOOKUP(B16,RMS!B:E,4,FALSE)</f>
        <v>686028.39749999996</v>
      </c>
      <c r="K16" s="22">
        <f t="shared" si="1"/>
        <v>-0.18130000005476177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355348.10470000003</v>
      </c>
      <c r="F17" s="25">
        <f>VLOOKUP(C17,RA!B21:I52,8,0)</f>
        <v>42077.290099999998</v>
      </c>
      <c r="G17" s="16">
        <f t="shared" si="0"/>
        <v>313270.81460000004</v>
      </c>
      <c r="H17" s="27">
        <f>RA!J21</f>
        <v>11.8411466231186</v>
      </c>
      <c r="I17" s="20">
        <f>VLOOKUP(B17,RMS!B:D,3,FALSE)</f>
        <v>355347.72144102602</v>
      </c>
      <c r="J17" s="21">
        <f>VLOOKUP(B17,RMS!B:E,4,FALSE)</f>
        <v>313270.81442649598</v>
      </c>
      <c r="K17" s="22">
        <f t="shared" si="1"/>
        <v>0.38325897400500253</v>
      </c>
      <c r="L17" s="22">
        <f t="shared" si="2"/>
        <v>1.7350405687466264E-4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944616.77480000001</v>
      </c>
      <c r="F18" s="25">
        <f>VLOOKUP(C18,RA!B22:I53,8,0)</f>
        <v>108796.0579</v>
      </c>
      <c r="G18" s="16">
        <f t="shared" si="0"/>
        <v>835820.7169</v>
      </c>
      <c r="H18" s="27">
        <f>RA!J22</f>
        <v>11.5174810359508</v>
      </c>
      <c r="I18" s="20">
        <f>VLOOKUP(B18,RMS!B:D,3,FALSE)</f>
        <v>944618.03399999999</v>
      </c>
      <c r="J18" s="21">
        <f>VLOOKUP(B18,RMS!B:E,4,FALSE)</f>
        <v>835820.71840000001</v>
      </c>
      <c r="K18" s="22">
        <f t="shared" si="1"/>
        <v>-1.2591999999713153</v>
      </c>
      <c r="L18" s="22">
        <f t="shared" si="2"/>
        <v>-1.500000013038516E-3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2377598.7097</v>
      </c>
      <c r="F19" s="25">
        <f>VLOOKUP(C19,RA!B23:I54,8,0)</f>
        <v>311571.7107</v>
      </c>
      <c r="G19" s="16">
        <f t="shared" si="0"/>
        <v>2066026.9990000001</v>
      </c>
      <c r="H19" s="27">
        <f>RA!J23</f>
        <v>13.1044700448762</v>
      </c>
      <c r="I19" s="20">
        <f>VLOOKUP(B19,RMS!B:D,3,FALSE)</f>
        <v>2377599.8651264999</v>
      </c>
      <c r="J19" s="21">
        <f>VLOOKUP(B19,RMS!B:E,4,FALSE)</f>
        <v>2066027.0456692299</v>
      </c>
      <c r="K19" s="22">
        <f t="shared" si="1"/>
        <v>-1.1554264998994768</v>
      </c>
      <c r="L19" s="22">
        <f t="shared" si="2"/>
        <v>-4.6669229865074158E-2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175945.8976</v>
      </c>
      <c r="F20" s="25">
        <f>VLOOKUP(C20,RA!B24:I55,8,0)</f>
        <v>30833.107100000001</v>
      </c>
      <c r="G20" s="16">
        <f t="shared" si="0"/>
        <v>145112.7905</v>
      </c>
      <c r="H20" s="27">
        <f>RA!J24</f>
        <v>17.5241977906736</v>
      </c>
      <c r="I20" s="20">
        <f>VLOOKUP(B20,RMS!B:D,3,FALSE)</f>
        <v>175945.881055351</v>
      </c>
      <c r="J20" s="21">
        <f>VLOOKUP(B20,RMS!B:E,4,FALSE)</f>
        <v>145112.78055361999</v>
      </c>
      <c r="K20" s="22">
        <f t="shared" si="1"/>
        <v>1.6544648999115452E-2</v>
      </c>
      <c r="L20" s="22">
        <f t="shared" si="2"/>
        <v>9.9463800142984837E-3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170104.6599</v>
      </c>
      <c r="F21" s="25">
        <f>VLOOKUP(C21,RA!B25:I56,8,0)</f>
        <v>12138.259899999999</v>
      </c>
      <c r="G21" s="16">
        <f t="shared" si="0"/>
        <v>157966.39999999999</v>
      </c>
      <c r="H21" s="27">
        <f>RA!J25</f>
        <v>7.1357597770312502</v>
      </c>
      <c r="I21" s="20">
        <f>VLOOKUP(B21,RMS!B:D,3,FALSE)</f>
        <v>170104.65674604799</v>
      </c>
      <c r="J21" s="21">
        <f>VLOOKUP(B21,RMS!B:E,4,FALSE)</f>
        <v>157966.40518647901</v>
      </c>
      <c r="K21" s="22">
        <f t="shared" si="1"/>
        <v>3.1539520132355392E-3</v>
      </c>
      <c r="L21" s="22">
        <f t="shared" si="2"/>
        <v>-5.1864790148101747E-3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429927.4277</v>
      </c>
      <c r="F22" s="25">
        <f>VLOOKUP(C22,RA!B26:I57,8,0)</f>
        <v>98416.479900000006</v>
      </c>
      <c r="G22" s="16">
        <f t="shared" si="0"/>
        <v>331510.94779999997</v>
      </c>
      <c r="H22" s="27">
        <f>RA!J26</f>
        <v>22.891416913431801</v>
      </c>
      <c r="I22" s="20">
        <f>VLOOKUP(B22,RMS!B:D,3,FALSE)</f>
        <v>429927.383878519</v>
      </c>
      <c r="J22" s="21">
        <f>VLOOKUP(B22,RMS!B:E,4,FALSE)</f>
        <v>331510.93689584098</v>
      </c>
      <c r="K22" s="22">
        <f t="shared" si="1"/>
        <v>4.3821480998303741E-2</v>
      </c>
      <c r="L22" s="22">
        <f t="shared" si="2"/>
        <v>1.0904158989433199E-2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216506.55290000001</v>
      </c>
      <c r="F23" s="25">
        <f>VLOOKUP(C23,RA!B27:I58,8,0)</f>
        <v>55903.138899999998</v>
      </c>
      <c r="G23" s="16">
        <f t="shared" si="0"/>
        <v>160603.41400000002</v>
      </c>
      <c r="H23" s="27">
        <f>RA!J27</f>
        <v>25.820529748963502</v>
      </c>
      <c r="I23" s="20">
        <f>VLOOKUP(B23,RMS!B:D,3,FALSE)</f>
        <v>216506.49943828801</v>
      </c>
      <c r="J23" s="21">
        <f>VLOOKUP(B23,RMS!B:E,4,FALSE)</f>
        <v>160603.433638986</v>
      </c>
      <c r="K23" s="22">
        <f t="shared" si="1"/>
        <v>5.3461711999261752E-2</v>
      </c>
      <c r="L23" s="22">
        <f t="shared" si="2"/>
        <v>-1.9638985977508128E-2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535148.28240000003</v>
      </c>
      <c r="F24" s="25">
        <f>VLOOKUP(C24,RA!B28:I59,8,0)</f>
        <v>41602.905200000001</v>
      </c>
      <c r="G24" s="16">
        <f t="shared" si="0"/>
        <v>493545.37720000005</v>
      </c>
      <c r="H24" s="27">
        <f>RA!J28</f>
        <v>7.7740892698789699</v>
      </c>
      <c r="I24" s="20">
        <f>VLOOKUP(B24,RMS!B:D,3,FALSE)</f>
        <v>535148.28244424798</v>
      </c>
      <c r="J24" s="21">
        <f>VLOOKUP(B24,RMS!B:E,4,FALSE)</f>
        <v>493545.36866017699</v>
      </c>
      <c r="K24" s="22">
        <f t="shared" si="1"/>
        <v>-4.4247950427234173E-5</v>
      </c>
      <c r="L24" s="22">
        <f t="shared" si="2"/>
        <v>8.539823058526963E-3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621996.69010000001</v>
      </c>
      <c r="F25" s="25">
        <f>VLOOKUP(C25,RA!B29:I60,8,0)</f>
        <v>102732.84849999999</v>
      </c>
      <c r="G25" s="16">
        <f t="shared" si="0"/>
        <v>519263.84160000004</v>
      </c>
      <c r="H25" s="27">
        <f>RA!J29</f>
        <v>16.5166230198883</v>
      </c>
      <c r="I25" s="20">
        <f>VLOOKUP(B25,RMS!B:D,3,FALSE)</f>
        <v>621996.69071504404</v>
      </c>
      <c r="J25" s="21">
        <f>VLOOKUP(B25,RMS!B:E,4,FALSE)</f>
        <v>519263.84028660198</v>
      </c>
      <c r="K25" s="22">
        <f t="shared" si="1"/>
        <v>-6.1504403129220009E-4</v>
      </c>
      <c r="L25" s="22">
        <f t="shared" si="2"/>
        <v>1.313398068305105E-3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782542.60759999999</v>
      </c>
      <c r="F26" s="25">
        <f>VLOOKUP(C26,RA!B30:I61,8,0)</f>
        <v>103028.845</v>
      </c>
      <c r="G26" s="16">
        <f t="shared" si="0"/>
        <v>679513.76260000002</v>
      </c>
      <c r="H26" s="27">
        <f>RA!J30</f>
        <v>13.1659086673864</v>
      </c>
      <c r="I26" s="20">
        <f>VLOOKUP(B26,RMS!B:D,3,FALSE)</f>
        <v>782542.59479435696</v>
      </c>
      <c r="J26" s="21">
        <f>VLOOKUP(B26,RMS!B:E,4,FALSE)</f>
        <v>679513.80057110998</v>
      </c>
      <c r="K26" s="22">
        <f t="shared" si="1"/>
        <v>1.2805643025785685E-2</v>
      </c>
      <c r="L26" s="22">
        <f t="shared" si="2"/>
        <v>-3.7971109966747463E-2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601832.39240000001</v>
      </c>
      <c r="F27" s="25">
        <f>VLOOKUP(C27,RA!B31:I62,8,0)</f>
        <v>14666.241400000001</v>
      </c>
      <c r="G27" s="16">
        <f t="shared" si="0"/>
        <v>587166.15099999995</v>
      </c>
      <c r="H27" s="27">
        <f>RA!J31</f>
        <v>2.4369312096202802</v>
      </c>
      <c r="I27" s="20">
        <f>VLOOKUP(B27,RMS!B:D,3,FALSE)</f>
        <v>601832.36903982295</v>
      </c>
      <c r="J27" s="21">
        <f>VLOOKUP(B27,RMS!B:E,4,FALSE)</f>
        <v>587166.19014247798</v>
      </c>
      <c r="K27" s="22">
        <f t="shared" si="1"/>
        <v>2.3360177059657872E-2</v>
      </c>
      <c r="L27" s="22">
        <f t="shared" si="2"/>
        <v>-3.9142478024587035E-2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110893.37089999999</v>
      </c>
      <c r="F28" s="25">
        <f>VLOOKUP(C28,RA!B32:I63,8,0)</f>
        <v>29264.285199999998</v>
      </c>
      <c r="G28" s="16">
        <f t="shared" si="0"/>
        <v>81629.085699999996</v>
      </c>
      <c r="H28" s="27">
        <f>RA!J32</f>
        <v>26.389571317468199</v>
      </c>
      <c r="I28" s="20">
        <f>VLOOKUP(B28,RMS!B:D,3,FALSE)</f>
        <v>110893.257236139</v>
      </c>
      <c r="J28" s="21">
        <f>VLOOKUP(B28,RMS!B:E,4,FALSE)</f>
        <v>81629.077263581596</v>
      </c>
      <c r="K28" s="22">
        <f t="shared" si="1"/>
        <v>0.11366386098961812</v>
      </c>
      <c r="L28" s="22">
        <f t="shared" si="2"/>
        <v>8.4364184003788978E-3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91422.419800000003</v>
      </c>
      <c r="F30" s="25">
        <f>VLOOKUP(C30,RA!B34:I66,8,0)</f>
        <v>10397.5717</v>
      </c>
      <c r="G30" s="16">
        <f t="shared" si="0"/>
        <v>81024.848100000003</v>
      </c>
      <c r="H30" s="27">
        <f>RA!J34</f>
        <v>11.3731092687617</v>
      </c>
      <c r="I30" s="20">
        <f>VLOOKUP(B30,RMS!B:D,3,FALSE)</f>
        <v>91422.418900000004</v>
      </c>
      <c r="J30" s="21">
        <f>VLOOKUP(B30,RMS!B:E,4,FALSE)</f>
        <v>81024.854099999997</v>
      </c>
      <c r="K30" s="22">
        <f t="shared" si="1"/>
        <v>8.9999999909196049E-4</v>
      </c>
      <c r="L30" s="22">
        <f t="shared" si="2"/>
        <v>-5.9999999939464033E-3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11.3731092687617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216358.54680000001</v>
      </c>
      <c r="F34" s="25">
        <f>VLOOKUP(C34,RA!B8:I70,8,0)</f>
        <v>11172.2399</v>
      </c>
      <c r="G34" s="16">
        <f t="shared" si="0"/>
        <v>205186.30690000003</v>
      </c>
      <c r="H34" s="27">
        <f>RA!J36</f>
        <v>0</v>
      </c>
      <c r="I34" s="20">
        <f>VLOOKUP(B34,RMS!B:D,3,FALSE)</f>
        <v>216358.547008547</v>
      </c>
      <c r="J34" s="21">
        <f>VLOOKUP(B34,RMS!B:E,4,FALSE)</f>
        <v>205186.305555556</v>
      </c>
      <c r="K34" s="22">
        <f t="shared" si="1"/>
        <v>-2.0854698959738016E-4</v>
      </c>
      <c r="L34" s="22">
        <f t="shared" si="2"/>
        <v>1.344444026472047E-3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423712.73560000001</v>
      </c>
      <c r="F35" s="25">
        <f>VLOOKUP(C35,RA!B8:I71,8,0)</f>
        <v>34865.110399999998</v>
      </c>
      <c r="G35" s="16">
        <f t="shared" si="0"/>
        <v>388847.62520000001</v>
      </c>
      <c r="H35" s="27">
        <f>RA!J37</f>
        <v>0</v>
      </c>
      <c r="I35" s="20">
        <f>VLOOKUP(B35,RMS!B:D,3,FALSE)</f>
        <v>423712.72226410301</v>
      </c>
      <c r="J35" s="21">
        <f>VLOOKUP(B35,RMS!B:E,4,FALSE)</f>
        <v>388847.622805983</v>
      </c>
      <c r="K35" s="22">
        <f t="shared" si="1"/>
        <v>1.3335897005163133E-2</v>
      </c>
      <c r="L35" s="22">
        <f t="shared" si="2"/>
        <v>2.3940170067362487E-3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5.16376175808184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8.2284782756480404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114745.8037</v>
      </c>
      <c r="F38" s="25">
        <f>VLOOKUP(C38,RA!B8:I74,8,0)</f>
        <v>20514.782800000001</v>
      </c>
      <c r="G38" s="16">
        <f t="shared" si="0"/>
        <v>94231.020900000003</v>
      </c>
      <c r="H38" s="27">
        <f>RA!J40</f>
        <v>0</v>
      </c>
      <c r="I38" s="20">
        <f>VLOOKUP(B38,RMS!B:D,3,FALSE)</f>
        <v>114745.803645715</v>
      </c>
      <c r="J38" s="21">
        <f>VLOOKUP(B38,RMS!B:E,4,FALSE)</f>
        <v>94231.020527948</v>
      </c>
      <c r="K38" s="22">
        <f t="shared" si="1"/>
        <v>5.4285002988763154E-5</v>
      </c>
      <c r="L38" s="22">
        <f t="shared" si="2"/>
        <v>3.7205200351309031E-4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13469611.6072</v>
      </c>
      <c r="E7" s="64">
        <v>13678855.052999999</v>
      </c>
      <c r="F7" s="65">
        <v>98.470314620710099</v>
      </c>
      <c r="G7" s="64">
        <v>13287534.1028</v>
      </c>
      <c r="H7" s="65">
        <v>1.37028814369424</v>
      </c>
      <c r="I7" s="64">
        <v>1813729.1994</v>
      </c>
      <c r="J7" s="65">
        <v>13.465341483421099</v>
      </c>
      <c r="K7" s="64">
        <v>1603911.5504000001</v>
      </c>
      <c r="L7" s="65">
        <v>12.0707991263933</v>
      </c>
      <c r="M7" s="65">
        <v>0.13081622172224699</v>
      </c>
      <c r="N7" s="64">
        <v>247497115.15740001</v>
      </c>
      <c r="O7" s="64">
        <v>1882279959.3591001</v>
      </c>
      <c r="P7" s="64">
        <v>743719</v>
      </c>
      <c r="Q7" s="64">
        <v>780409</v>
      </c>
      <c r="R7" s="65">
        <v>-4.7013809425570399</v>
      </c>
      <c r="S7" s="64">
        <v>18.111157046142399</v>
      </c>
      <c r="T7" s="64">
        <v>18.437320215553601</v>
      </c>
      <c r="U7" s="66">
        <v>-1.80089636780374</v>
      </c>
      <c r="V7" s="54"/>
      <c r="W7" s="54"/>
    </row>
    <row r="8" spans="1:23" ht="14.25" thickBot="1" x14ac:dyDescent="0.2">
      <c r="A8" s="49">
        <v>42073</v>
      </c>
      <c r="B8" s="52" t="s">
        <v>6</v>
      </c>
      <c r="C8" s="53"/>
      <c r="D8" s="67">
        <v>682869.72889999999</v>
      </c>
      <c r="E8" s="67">
        <v>642269.22649999999</v>
      </c>
      <c r="F8" s="68">
        <v>106.32141487165001</v>
      </c>
      <c r="G8" s="67">
        <v>613258.13760000002</v>
      </c>
      <c r="H8" s="68">
        <v>11.351107638363599</v>
      </c>
      <c r="I8" s="67">
        <v>184807.193</v>
      </c>
      <c r="J8" s="68">
        <v>27.063316058495701</v>
      </c>
      <c r="K8" s="67">
        <v>8340.5939999999991</v>
      </c>
      <c r="L8" s="68">
        <v>1.3600462005512199</v>
      </c>
      <c r="M8" s="68">
        <v>21.157557723107001</v>
      </c>
      <c r="N8" s="67">
        <v>11953695.672599999</v>
      </c>
      <c r="O8" s="67">
        <v>80821673.083299994</v>
      </c>
      <c r="P8" s="67">
        <v>26254</v>
      </c>
      <c r="Q8" s="67">
        <v>29702</v>
      </c>
      <c r="R8" s="68">
        <v>-11.608645882432199</v>
      </c>
      <c r="S8" s="67">
        <v>26.0101214633961</v>
      </c>
      <c r="T8" s="67">
        <v>25.442990320517101</v>
      </c>
      <c r="U8" s="69">
        <v>2.1804248153052201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97985.6054</v>
      </c>
      <c r="E9" s="67">
        <v>77752.005600000004</v>
      </c>
      <c r="F9" s="68">
        <v>126.02325128961</v>
      </c>
      <c r="G9" s="67">
        <v>85493.407800000001</v>
      </c>
      <c r="H9" s="68">
        <v>14.611884028794099</v>
      </c>
      <c r="I9" s="67">
        <v>20042.585800000001</v>
      </c>
      <c r="J9" s="68">
        <v>20.454622613374202</v>
      </c>
      <c r="K9" s="67">
        <v>18031.568800000001</v>
      </c>
      <c r="L9" s="68">
        <v>21.091180319051499</v>
      </c>
      <c r="M9" s="68">
        <v>0.11152756714102401</v>
      </c>
      <c r="N9" s="67">
        <v>2486908.2836000002</v>
      </c>
      <c r="O9" s="67">
        <v>12550040.455800001</v>
      </c>
      <c r="P9" s="67">
        <v>5747</v>
      </c>
      <c r="Q9" s="67">
        <v>6369</v>
      </c>
      <c r="R9" s="68">
        <v>-9.7660543256398196</v>
      </c>
      <c r="S9" s="67">
        <v>17.0498704367496</v>
      </c>
      <c r="T9" s="67">
        <v>17.692409059507</v>
      </c>
      <c r="U9" s="69">
        <v>-3.7685836097173002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112755.3521</v>
      </c>
      <c r="E10" s="67">
        <v>98083.772800000006</v>
      </c>
      <c r="F10" s="68">
        <v>114.958212639227</v>
      </c>
      <c r="G10" s="67">
        <v>106301.4982</v>
      </c>
      <c r="H10" s="68">
        <v>6.0712727565301403</v>
      </c>
      <c r="I10" s="67">
        <v>30229.357499999998</v>
      </c>
      <c r="J10" s="68">
        <v>26.809687466711399</v>
      </c>
      <c r="K10" s="67">
        <v>27883.015800000001</v>
      </c>
      <c r="L10" s="68">
        <v>26.230124948511801</v>
      </c>
      <c r="M10" s="68">
        <v>8.4149495048522996E-2</v>
      </c>
      <c r="N10" s="67">
        <v>2506943.8695999999</v>
      </c>
      <c r="O10" s="67">
        <v>20512264.471500002</v>
      </c>
      <c r="P10" s="67">
        <v>75125</v>
      </c>
      <c r="Q10" s="67">
        <v>80330</v>
      </c>
      <c r="R10" s="68">
        <v>-6.4795219718660499</v>
      </c>
      <c r="S10" s="67">
        <v>1.50090318935108</v>
      </c>
      <c r="T10" s="67">
        <v>1.5220657923565299</v>
      </c>
      <c r="U10" s="69">
        <v>-1.40999120766729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60695.856800000001</v>
      </c>
      <c r="E11" s="67">
        <v>46478.2834</v>
      </c>
      <c r="F11" s="68">
        <v>130.58971278616499</v>
      </c>
      <c r="G11" s="67">
        <v>67762.034899999999</v>
      </c>
      <c r="H11" s="68">
        <v>-10.4279307881293</v>
      </c>
      <c r="I11" s="67">
        <v>14529.061100000001</v>
      </c>
      <c r="J11" s="68">
        <v>23.937484148011901</v>
      </c>
      <c r="K11" s="67">
        <v>14543.565399999999</v>
      </c>
      <c r="L11" s="68">
        <v>21.462704627248399</v>
      </c>
      <c r="M11" s="68">
        <v>-9.9730015309699993E-4</v>
      </c>
      <c r="N11" s="67">
        <v>798299.79020000005</v>
      </c>
      <c r="O11" s="67">
        <v>6124423.6185999997</v>
      </c>
      <c r="P11" s="67">
        <v>2830</v>
      </c>
      <c r="Q11" s="67">
        <v>3022</v>
      </c>
      <c r="R11" s="68">
        <v>-6.3534083388484399</v>
      </c>
      <c r="S11" s="67">
        <v>21.447299222614799</v>
      </c>
      <c r="T11" s="67">
        <v>21.044371806750501</v>
      </c>
      <c r="U11" s="69">
        <v>1.87868603725865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161024.62849999999</v>
      </c>
      <c r="E12" s="67">
        <v>105636.045</v>
      </c>
      <c r="F12" s="68">
        <v>152.43341276171401</v>
      </c>
      <c r="G12" s="67">
        <v>95240.495599999995</v>
      </c>
      <c r="H12" s="68">
        <v>69.071598678241202</v>
      </c>
      <c r="I12" s="67">
        <v>26287.1731</v>
      </c>
      <c r="J12" s="68">
        <v>16.324939448626001</v>
      </c>
      <c r="K12" s="67">
        <v>22405.314600000002</v>
      </c>
      <c r="L12" s="68">
        <v>23.5249874109223</v>
      </c>
      <c r="M12" s="68">
        <v>0.173256147896267</v>
      </c>
      <c r="N12" s="67">
        <v>3004657.7118000002</v>
      </c>
      <c r="O12" s="67">
        <v>23202600.071899999</v>
      </c>
      <c r="P12" s="67">
        <v>1566</v>
      </c>
      <c r="Q12" s="67">
        <v>2000</v>
      </c>
      <c r="R12" s="68">
        <v>-21.7</v>
      </c>
      <c r="S12" s="67">
        <v>102.82543326947599</v>
      </c>
      <c r="T12" s="67">
        <v>88.981930449999993</v>
      </c>
      <c r="U12" s="69">
        <v>13.463111585629299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248401.02960000001</v>
      </c>
      <c r="E13" s="67">
        <v>248829.10519999999</v>
      </c>
      <c r="F13" s="68">
        <v>99.827964015842994</v>
      </c>
      <c r="G13" s="67">
        <v>251497.0055</v>
      </c>
      <c r="H13" s="68">
        <v>-1.2310189911983</v>
      </c>
      <c r="I13" s="67">
        <v>57048.571600000003</v>
      </c>
      <c r="J13" s="68">
        <v>22.966318493874699</v>
      </c>
      <c r="K13" s="67">
        <v>51375.382299999997</v>
      </c>
      <c r="L13" s="68">
        <v>20.4278306208302</v>
      </c>
      <c r="M13" s="68">
        <v>0.11042622061422599</v>
      </c>
      <c r="N13" s="67">
        <v>10700870.2147</v>
      </c>
      <c r="O13" s="67">
        <v>36754087.935800001</v>
      </c>
      <c r="P13" s="67">
        <v>9493</v>
      </c>
      <c r="Q13" s="67">
        <v>10488</v>
      </c>
      <c r="R13" s="68">
        <v>-9.4870327993897803</v>
      </c>
      <c r="S13" s="67">
        <v>26.166757568734901</v>
      </c>
      <c r="T13" s="67">
        <v>25.296256168955001</v>
      </c>
      <c r="U13" s="69">
        <v>3.3267453848388699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133700.0177</v>
      </c>
      <c r="E14" s="67">
        <v>113469.1384</v>
      </c>
      <c r="F14" s="68">
        <v>117.829411226057</v>
      </c>
      <c r="G14" s="67">
        <v>106628.8622</v>
      </c>
      <c r="H14" s="68">
        <v>25.388206289985199</v>
      </c>
      <c r="I14" s="67">
        <v>23586.225299999998</v>
      </c>
      <c r="J14" s="68">
        <v>17.641153461118801</v>
      </c>
      <c r="K14" s="67">
        <v>16093.965200000001</v>
      </c>
      <c r="L14" s="68">
        <v>15.093441745456399</v>
      </c>
      <c r="M14" s="68">
        <v>0.46553226671572501</v>
      </c>
      <c r="N14" s="67">
        <v>1745979.4103000001</v>
      </c>
      <c r="O14" s="67">
        <v>16560559.145400001</v>
      </c>
      <c r="P14" s="67">
        <v>2244</v>
      </c>
      <c r="Q14" s="67">
        <v>2062</v>
      </c>
      <c r="R14" s="68">
        <v>8.8263821532492699</v>
      </c>
      <c r="S14" s="67">
        <v>59.581113057041001</v>
      </c>
      <c r="T14" s="67">
        <v>64.185867264791497</v>
      </c>
      <c r="U14" s="69">
        <v>-7.7285468019740096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117982.75599999999</v>
      </c>
      <c r="E15" s="67">
        <v>82575.777700000006</v>
      </c>
      <c r="F15" s="68">
        <v>142.878165106279</v>
      </c>
      <c r="G15" s="67">
        <v>83643.1008</v>
      </c>
      <c r="H15" s="68">
        <v>41.054976288014402</v>
      </c>
      <c r="I15" s="67">
        <v>1143.6549</v>
      </c>
      <c r="J15" s="68">
        <v>0.96934072297819496</v>
      </c>
      <c r="K15" s="67">
        <v>2462.4358000000002</v>
      </c>
      <c r="L15" s="68">
        <v>2.9439795708769299</v>
      </c>
      <c r="M15" s="68">
        <v>-0.53555950575442401</v>
      </c>
      <c r="N15" s="67">
        <v>2624158.1272999998</v>
      </c>
      <c r="O15" s="67">
        <v>13750634.8191</v>
      </c>
      <c r="P15" s="67">
        <v>6321</v>
      </c>
      <c r="Q15" s="67">
        <v>7509</v>
      </c>
      <c r="R15" s="68">
        <v>-15.821014782261299</v>
      </c>
      <c r="S15" s="67">
        <v>18.6652042398355</v>
      </c>
      <c r="T15" s="67">
        <v>19.2635605806366</v>
      </c>
      <c r="U15" s="69">
        <v>-3.2057315479253399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614907.43599999999</v>
      </c>
      <c r="E16" s="67">
        <v>519044.14899999998</v>
      </c>
      <c r="F16" s="68">
        <v>118.46919711640901</v>
      </c>
      <c r="G16" s="67">
        <v>536539.005</v>
      </c>
      <c r="H16" s="68">
        <v>14.6062877572153</v>
      </c>
      <c r="I16" s="67">
        <v>31473.364399999999</v>
      </c>
      <c r="J16" s="68">
        <v>5.1183905995243197</v>
      </c>
      <c r="K16" s="67">
        <v>30600.250499999998</v>
      </c>
      <c r="L16" s="68">
        <v>5.7032667177664003</v>
      </c>
      <c r="M16" s="68">
        <v>2.8532900408773001E-2</v>
      </c>
      <c r="N16" s="67">
        <v>10825869.9889</v>
      </c>
      <c r="O16" s="67">
        <v>95986288.279300004</v>
      </c>
      <c r="P16" s="67">
        <v>29679</v>
      </c>
      <c r="Q16" s="67">
        <v>32548</v>
      </c>
      <c r="R16" s="68">
        <v>-8.8146737126705208</v>
      </c>
      <c r="S16" s="67">
        <v>20.718603591765199</v>
      </c>
      <c r="T16" s="67">
        <v>18.722549963131399</v>
      </c>
      <c r="U16" s="69">
        <v>9.6341127421695205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440108.41930000001</v>
      </c>
      <c r="E17" s="67">
        <v>632483.04669999995</v>
      </c>
      <c r="F17" s="68">
        <v>69.584223892842601</v>
      </c>
      <c r="G17" s="67">
        <v>680760.40980000002</v>
      </c>
      <c r="H17" s="68">
        <v>-35.350467952550403</v>
      </c>
      <c r="I17" s="67">
        <v>66515.651400000002</v>
      </c>
      <c r="J17" s="68">
        <v>15.113469427782</v>
      </c>
      <c r="K17" s="67">
        <v>26610.896000000001</v>
      </c>
      <c r="L17" s="68">
        <v>3.9089958253914898</v>
      </c>
      <c r="M17" s="68">
        <v>1.49956451673029</v>
      </c>
      <c r="N17" s="67">
        <v>8876831.0215000007</v>
      </c>
      <c r="O17" s="67">
        <v>124032010.0223</v>
      </c>
      <c r="P17" s="67">
        <v>9227</v>
      </c>
      <c r="Q17" s="67">
        <v>9415</v>
      </c>
      <c r="R17" s="68">
        <v>-1.99681359532661</v>
      </c>
      <c r="S17" s="67">
        <v>47.697888728730902</v>
      </c>
      <c r="T17" s="67">
        <v>49.5792882952735</v>
      </c>
      <c r="U17" s="69">
        <v>-3.9444084773700401</v>
      </c>
    </row>
    <row r="18" spans="1:21" ht="12" thickBot="1" x14ac:dyDescent="0.2">
      <c r="A18" s="50"/>
      <c r="B18" s="52" t="s">
        <v>16</v>
      </c>
      <c r="C18" s="53"/>
      <c r="D18" s="67">
        <v>1342941.3211000001</v>
      </c>
      <c r="E18" s="67">
        <v>1374365.9939999999</v>
      </c>
      <c r="F18" s="68">
        <v>97.713514956191503</v>
      </c>
      <c r="G18" s="67">
        <v>1393797.2782999999</v>
      </c>
      <c r="H18" s="68">
        <v>-3.6487341446116401</v>
      </c>
      <c r="I18" s="67">
        <v>205662.33369999999</v>
      </c>
      <c r="J18" s="68">
        <v>15.3143201768148</v>
      </c>
      <c r="K18" s="67">
        <v>241568.682</v>
      </c>
      <c r="L18" s="68">
        <v>17.3316941969236</v>
      </c>
      <c r="M18" s="68">
        <v>-0.14863825891139301</v>
      </c>
      <c r="N18" s="67">
        <v>23192639.952199999</v>
      </c>
      <c r="O18" s="67">
        <v>269884267.48769999</v>
      </c>
      <c r="P18" s="67">
        <v>62195</v>
      </c>
      <c r="Q18" s="67">
        <v>64340</v>
      </c>
      <c r="R18" s="68">
        <v>-3.3338514143612099</v>
      </c>
      <c r="S18" s="67">
        <v>21.592432206769001</v>
      </c>
      <c r="T18" s="67">
        <v>21.293464609885</v>
      </c>
      <c r="U18" s="69">
        <v>1.3845943524154101</v>
      </c>
    </row>
    <row r="19" spans="1:21" ht="12" thickBot="1" x14ac:dyDescent="0.2">
      <c r="A19" s="50"/>
      <c r="B19" s="52" t="s">
        <v>17</v>
      </c>
      <c r="C19" s="53"/>
      <c r="D19" s="67">
        <v>527244.12439999997</v>
      </c>
      <c r="E19" s="67">
        <v>582919.50199999998</v>
      </c>
      <c r="F19" s="68">
        <v>90.448873745177906</v>
      </c>
      <c r="G19" s="67">
        <v>565924.92870000005</v>
      </c>
      <c r="H19" s="68">
        <v>-6.8349709189971</v>
      </c>
      <c r="I19" s="67">
        <v>50157.195699999997</v>
      </c>
      <c r="J19" s="68">
        <v>9.5130876531015893</v>
      </c>
      <c r="K19" s="67">
        <v>65979.391399999993</v>
      </c>
      <c r="L19" s="68">
        <v>11.6586826368584</v>
      </c>
      <c r="M19" s="68">
        <v>-0.23980511739003399</v>
      </c>
      <c r="N19" s="67">
        <v>8776754.1780999992</v>
      </c>
      <c r="O19" s="67">
        <v>72088047.985100001</v>
      </c>
      <c r="P19" s="67">
        <v>11590</v>
      </c>
      <c r="Q19" s="67">
        <v>12471</v>
      </c>
      <c r="R19" s="68">
        <v>-7.06438938336942</v>
      </c>
      <c r="S19" s="67">
        <v>45.491296324417597</v>
      </c>
      <c r="T19" s="67">
        <v>46.796328995269</v>
      </c>
      <c r="U19" s="69">
        <v>-2.8687524346298998</v>
      </c>
    </row>
    <row r="20" spans="1:21" ht="12" thickBot="1" x14ac:dyDescent="0.2">
      <c r="A20" s="50"/>
      <c r="B20" s="52" t="s">
        <v>18</v>
      </c>
      <c r="C20" s="53"/>
      <c r="D20" s="67">
        <v>760294.35479999997</v>
      </c>
      <c r="E20" s="67">
        <v>917532.16330000001</v>
      </c>
      <c r="F20" s="68">
        <v>82.862964941253097</v>
      </c>
      <c r="G20" s="67">
        <v>762549.07629999996</v>
      </c>
      <c r="H20" s="68">
        <v>-0.295682149526733</v>
      </c>
      <c r="I20" s="67">
        <v>74265.957299999995</v>
      </c>
      <c r="J20" s="68">
        <v>9.7680532324268192</v>
      </c>
      <c r="K20" s="67">
        <v>46976.157800000001</v>
      </c>
      <c r="L20" s="68">
        <v>6.1604110817280402</v>
      </c>
      <c r="M20" s="68">
        <v>0.58092872593339195</v>
      </c>
      <c r="N20" s="67">
        <v>9705041.6381999999</v>
      </c>
      <c r="O20" s="67">
        <v>106343805.006</v>
      </c>
      <c r="P20" s="67">
        <v>32615</v>
      </c>
      <c r="Q20" s="67">
        <v>33590</v>
      </c>
      <c r="R20" s="68">
        <v>-2.9026495980946798</v>
      </c>
      <c r="S20" s="67">
        <v>23.3111867177679</v>
      </c>
      <c r="T20" s="67">
        <v>24.8415762846085</v>
      </c>
      <c r="U20" s="69">
        <v>-6.5650435791591404</v>
      </c>
    </row>
    <row r="21" spans="1:21" ht="12" thickBot="1" x14ac:dyDescent="0.2">
      <c r="A21" s="50"/>
      <c r="B21" s="52" t="s">
        <v>19</v>
      </c>
      <c r="C21" s="53"/>
      <c r="D21" s="67">
        <v>355348.10470000003</v>
      </c>
      <c r="E21" s="67">
        <v>328087.00890000002</v>
      </c>
      <c r="F21" s="68">
        <v>108.30910553008501</v>
      </c>
      <c r="G21" s="67">
        <v>331075.98009999999</v>
      </c>
      <c r="H21" s="68">
        <v>7.3312852816047602</v>
      </c>
      <c r="I21" s="67">
        <v>42077.290099999998</v>
      </c>
      <c r="J21" s="68">
        <v>11.8411466231186</v>
      </c>
      <c r="K21" s="67">
        <v>39379.430800000002</v>
      </c>
      <c r="L21" s="68">
        <v>11.8943786825325</v>
      </c>
      <c r="M21" s="68">
        <v>6.8509352349500993E-2</v>
      </c>
      <c r="N21" s="67">
        <v>5109307.1464999998</v>
      </c>
      <c r="O21" s="67">
        <v>44015232.965400003</v>
      </c>
      <c r="P21" s="67">
        <v>28302</v>
      </c>
      <c r="Q21" s="67">
        <v>30024</v>
      </c>
      <c r="R21" s="68">
        <v>-5.7354116706634697</v>
      </c>
      <c r="S21" s="67">
        <v>12.5555828104021</v>
      </c>
      <c r="T21" s="67">
        <v>12.456698661071099</v>
      </c>
      <c r="U21" s="69">
        <v>0.78757116116525905</v>
      </c>
    </row>
    <row r="22" spans="1:21" ht="12" thickBot="1" x14ac:dyDescent="0.2">
      <c r="A22" s="50"/>
      <c r="B22" s="52" t="s">
        <v>20</v>
      </c>
      <c r="C22" s="53"/>
      <c r="D22" s="67">
        <v>944616.77480000001</v>
      </c>
      <c r="E22" s="67">
        <v>764450.72880000004</v>
      </c>
      <c r="F22" s="68">
        <v>123.568039013164</v>
      </c>
      <c r="G22" s="67">
        <v>892034.049</v>
      </c>
      <c r="H22" s="68">
        <v>5.89469940737653</v>
      </c>
      <c r="I22" s="67">
        <v>108796.0579</v>
      </c>
      <c r="J22" s="68">
        <v>11.5174810359508</v>
      </c>
      <c r="K22" s="67">
        <v>127545.8159</v>
      </c>
      <c r="L22" s="68">
        <v>14.2983124963653</v>
      </c>
      <c r="M22" s="68">
        <v>-0.14700410097890201</v>
      </c>
      <c r="N22" s="67">
        <v>20302480.8807</v>
      </c>
      <c r="O22" s="67">
        <v>119326443.11830001</v>
      </c>
      <c r="P22" s="67">
        <v>56814</v>
      </c>
      <c r="Q22" s="67">
        <v>60451</v>
      </c>
      <c r="R22" s="68">
        <v>-6.01644306959356</v>
      </c>
      <c r="S22" s="67">
        <v>16.626478945330401</v>
      </c>
      <c r="T22" s="67">
        <v>16.367350397842898</v>
      </c>
      <c r="U22" s="69">
        <v>1.55852930941984</v>
      </c>
    </row>
    <row r="23" spans="1:21" ht="12" thickBot="1" x14ac:dyDescent="0.2">
      <c r="A23" s="50"/>
      <c r="B23" s="52" t="s">
        <v>21</v>
      </c>
      <c r="C23" s="53"/>
      <c r="D23" s="67">
        <v>2377598.7097</v>
      </c>
      <c r="E23" s="67">
        <v>2159981.4312</v>
      </c>
      <c r="F23" s="68">
        <v>110.07496061570799</v>
      </c>
      <c r="G23" s="67">
        <v>2049597.1673000001</v>
      </c>
      <c r="H23" s="68">
        <v>16.003219931850602</v>
      </c>
      <c r="I23" s="67">
        <v>311571.7107</v>
      </c>
      <c r="J23" s="68">
        <v>13.1044700448762</v>
      </c>
      <c r="K23" s="67">
        <v>202975.03469999999</v>
      </c>
      <c r="L23" s="68">
        <v>9.9031672144329495</v>
      </c>
      <c r="M23" s="68">
        <v>0.53502479337179298</v>
      </c>
      <c r="N23" s="67">
        <v>68082993.666600004</v>
      </c>
      <c r="O23" s="67">
        <v>260075814.35420001</v>
      </c>
      <c r="P23" s="67">
        <v>72211</v>
      </c>
      <c r="Q23" s="67">
        <v>83708</v>
      </c>
      <c r="R23" s="68">
        <v>-13.734649018015</v>
      </c>
      <c r="S23" s="67">
        <v>32.925713668277702</v>
      </c>
      <c r="T23" s="67">
        <v>33.827963365508701</v>
      </c>
      <c r="U23" s="69">
        <v>-2.74025859035598</v>
      </c>
    </row>
    <row r="24" spans="1:21" ht="12" thickBot="1" x14ac:dyDescent="0.2">
      <c r="A24" s="50"/>
      <c r="B24" s="52" t="s">
        <v>22</v>
      </c>
      <c r="C24" s="53"/>
      <c r="D24" s="67">
        <v>175945.8976</v>
      </c>
      <c r="E24" s="67">
        <v>247773.57370000001</v>
      </c>
      <c r="F24" s="68">
        <v>71.010759934000205</v>
      </c>
      <c r="G24" s="67">
        <v>229347.8241</v>
      </c>
      <c r="H24" s="68">
        <v>-23.284252514519501</v>
      </c>
      <c r="I24" s="67">
        <v>30833.107100000001</v>
      </c>
      <c r="J24" s="68">
        <v>17.5241977906736</v>
      </c>
      <c r="K24" s="67">
        <v>30333.6384</v>
      </c>
      <c r="L24" s="68">
        <v>13.2260415022616</v>
      </c>
      <c r="M24" s="68">
        <v>1.6465835499641E-2</v>
      </c>
      <c r="N24" s="67">
        <v>2581559.8456999999</v>
      </c>
      <c r="O24" s="67">
        <v>28039889.832699999</v>
      </c>
      <c r="P24" s="67">
        <v>18515</v>
      </c>
      <c r="Q24" s="67">
        <v>18810</v>
      </c>
      <c r="R24" s="68">
        <v>-1.5683147262094601</v>
      </c>
      <c r="S24" s="67">
        <v>9.5028840183634902</v>
      </c>
      <c r="T24" s="67">
        <v>9.4192001222753898</v>
      </c>
      <c r="U24" s="69">
        <v>0.880615778603549</v>
      </c>
    </row>
    <row r="25" spans="1:21" ht="12" thickBot="1" x14ac:dyDescent="0.2">
      <c r="A25" s="50"/>
      <c r="B25" s="52" t="s">
        <v>23</v>
      </c>
      <c r="C25" s="53"/>
      <c r="D25" s="67">
        <v>170104.6599</v>
      </c>
      <c r="E25" s="67">
        <v>212003.65359999999</v>
      </c>
      <c r="F25" s="68">
        <v>80.236664326996305</v>
      </c>
      <c r="G25" s="67">
        <v>190970.67869999999</v>
      </c>
      <c r="H25" s="68">
        <v>-10.926294519159599</v>
      </c>
      <c r="I25" s="67">
        <v>12138.259899999999</v>
      </c>
      <c r="J25" s="68">
        <v>7.1357597770312502</v>
      </c>
      <c r="K25" s="67">
        <v>17884.364699999998</v>
      </c>
      <c r="L25" s="68">
        <v>9.3649793893726105</v>
      </c>
      <c r="M25" s="68">
        <v>-0.32129208369364098</v>
      </c>
      <c r="N25" s="67">
        <v>2640112.3719000001</v>
      </c>
      <c r="O25" s="67">
        <v>35815269.383199997</v>
      </c>
      <c r="P25" s="67">
        <v>12231</v>
      </c>
      <c r="Q25" s="67">
        <v>11922</v>
      </c>
      <c r="R25" s="68">
        <v>2.5918470055359899</v>
      </c>
      <c r="S25" s="67">
        <v>13.9076657591366</v>
      </c>
      <c r="T25" s="67">
        <v>14.0442883241067</v>
      </c>
      <c r="U25" s="69">
        <v>-0.98235438883997805</v>
      </c>
    </row>
    <row r="26" spans="1:21" ht="12" thickBot="1" x14ac:dyDescent="0.2">
      <c r="A26" s="50"/>
      <c r="B26" s="52" t="s">
        <v>24</v>
      </c>
      <c r="C26" s="53"/>
      <c r="D26" s="67">
        <v>429927.4277</v>
      </c>
      <c r="E26" s="67">
        <v>499610.74430000002</v>
      </c>
      <c r="F26" s="68">
        <v>86.0524783754135</v>
      </c>
      <c r="G26" s="67">
        <v>494723.69020000001</v>
      </c>
      <c r="H26" s="68">
        <v>-13.0974650665718</v>
      </c>
      <c r="I26" s="67">
        <v>98416.479900000006</v>
      </c>
      <c r="J26" s="68">
        <v>22.891416913431801</v>
      </c>
      <c r="K26" s="67">
        <v>102897.6312</v>
      </c>
      <c r="L26" s="68">
        <v>20.799010283579101</v>
      </c>
      <c r="M26" s="68">
        <v>-4.3549606028247999E-2</v>
      </c>
      <c r="N26" s="67">
        <v>5441256.9371999996</v>
      </c>
      <c r="O26" s="67">
        <v>64375435.040600002</v>
      </c>
      <c r="P26" s="67">
        <v>32043</v>
      </c>
      <c r="Q26" s="67">
        <v>32591</v>
      </c>
      <c r="R26" s="68">
        <v>-1.68144579791967</v>
      </c>
      <c r="S26" s="67">
        <v>13.4172027494305</v>
      </c>
      <c r="T26" s="67">
        <v>13.6413056457304</v>
      </c>
      <c r="U26" s="69">
        <v>-1.67026540840993</v>
      </c>
    </row>
    <row r="27" spans="1:21" ht="12" thickBot="1" x14ac:dyDescent="0.2">
      <c r="A27" s="50"/>
      <c r="B27" s="52" t="s">
        <v>25</v>
      </c>
      <c r="C27" s="53"/>
      <c r="D27" s="67">
        <v>216506.55290000001</v>
      </c>
      <c r="E27" s="67">
        <v>286427.99670000002</v>
      </c>
      <c r="F27" s="68">
        <v>75.588474379047994</v>
      </c>
      <c r="G27" s="67">
        <v>251246.5312</v>
      </c>
      <c r="H27" s="68">
        <v>-13.827047933388499</v>
      </c>
      <c r="I27" s="67">
        <v>55903.138899999998</v>
      </c>
      <c r="J27" s="68">
        <v>25.820529748963502</v>
      </c>
      <c r="K27" s="67">
        <v>75840.130999999994</v>
      </c>
      <c r="L27" s="68">
        <v>30.185543512888898</v>
      </c>
      <c r="M27" s="68">
        <v>-0.26288182571836499</v>
      </c>
      <c r="N27" s="67">
        <v>2570637.3843999999</v>
      </c>
      <c r="O27" s="67">
        <v>21895056.880800001</v>
      </c>
      <c r="P27" s="67">
        <v>28858</v>
      </c>
      <c r="Q27" s="67">
        <v>28563</v>
      </c>
      <c r="R27" s="68">
        <v>1.0328046773798301</v>
      </c>
      <c r="S27" s="67">
        <v>7.5024794822926104</v>
      </c>
      <c r="T27" s="67">
        <v>7.6206565311767003</v>
      </c>
      <c r="U27" s="69">
        <v>-1.5751732365681701</v>
      </c>
    </row>
    <row r="28" spans="1:21" ht="12" thickBot="1" x14ac:dyDescent="0.2">
      <c r="A28" s="50"/>
      <c r="B28" s="52" t="s">
        <v>26</v>
      </c>
      <c r="C28" s="53"/>
      <c r="D28" s="67">
        <v>535148.28240000003</v>
      </c>
      <c r="E28" s="67">
        <v>808084.42359999998</v>
      </c>
      <c r="F28" s="68">
        <v>66.224303645889506</v>
      </c>
      <c r="G28" s="67">
        <v>706704.20200000005</v>
      </c>
      <c r="H28" s="68">
        <v>-24.275491657540801</v>
      </c>
      <c r="I28" s="67">
        <v>41602.905200000001</v>
      </c>
      <c r="J28" s="68">
        <v>7.7740892698789699</v>
      </c>
      <c r="K28" s="67">
        <v>64509.570299999999</v>
      </c>
      <c r="L28" s="68">
        <v>9.1282279230030703</v>
      </c>
      <c r="M28" s="68">
        <v>-0.35508940756345397</v>
      </c>
      <c r="N28" s="67">
        <v>6246062.5071999999</v>
      </c>
      <c r="O28" s="67">
        <v>81768161.202299997</v>
      </c>
      <c r="P28" s="67">
        <v>29507</v>
      </c>
      <c r="Q28" s="67">
        <v>27740</v>
      </c>
      <c r="R28" s="68">
        <v>6.3698630136986401</v>
      </c>
      <c r="S28" s="67">
        <v>18.136316209713002</v>
      </c>
      <c r="T28" s="67">
        <v>18.2225052775775</v>
      </c>
      <c r="U28" s="69">
        <v>-0.47522918583870699</v>
      </c>
    </row>
    <row r="29" spans="1:21" ht="12" thickBot="1" x14ac:dyDescent="0.2">
      <c r="A29" s="50"/>
      <c r="B29" s="52" t="s">
        <v>27</v>
      </c>
      <c r="C29" s="53"/>
      <c r="D29" s="67">
        <v>621996.69010000001</v>
      </c>
      <c r="E29" s="67">
        <v>664980.51069999998</v>
      </c>
      <c r="F29" s="68">
        <v>93.536078139379995</v>
      </c>
      <c r="G29" s="67">
        <v>609557.32909999997</v>
      </c>
      <c r="H29" s="68">
        <v>2.0407204386118298</v>
      </c>
      <c r="I29" s="67">
        <v>102732.84849999999</v>
      </c>
      <c r="J29" s="68">
        <v>16.5166230198883</v>
      </c>
      <c r="K29" s="67">
        <v>109173.8449</v>
      </c>
      <c r="L29" s="68">
        <v>17.910348984105099</v>
      </c>
      <c r="M29" s="68">
        <v>-5.8997614363584999E-2</v>
      </c>
      <c r="N29" s="67">
        <v>6515733.7982000001</v>
      </c>
      <c r="O29" s="67">
        <v>51159991.977499999</v>
      </c>
      <c r="P29" s="67">
        <v>88707</v>
      </c>
      <c r="Q29" s="67">
        <v>87006</v>
      </c>
      <c r="R29" s="68">
        <v>1.9550375836149301</v>
      </c>
      <c r="S29" s="67">
        <v>7.01181068123147</v>
      </c>
      <c r="T29" s="67">
        <v>6.9587843872836403</v>
      </c>
      <c r="U29" s="69">
        <v>0.75624252220286803</v>
      </c>
    </row>
    <row r="30" spans="1:21" ht="12" thickBot="1" x14ac:dyDescent="0.2">
      <c r="A30" s="50"/>
      <c r="B30" s="52" t="s">
        <v>28</v>
      </c>
      <c r="C30" s="53"/>
      <c r="D30" s="67">
        <v>782542.60759999999</v>
      </c>
      <c r="E30" s="67">
        <v>1033470.6131</v>
      </c>
      <c r="F30" s="68">
        <v>75.719870277944693</v>
      </c>
      <c r="G30" s="67">
        <v>867605.43830000004</v>
      </c>
      <c r="H30" s="68">
        <v>-9.8043219815073392</v>
      </c>
      <c r="I30" s="67">
        <v>103028.845</v>
      </c>
      <c r="J30" s="68">
        <v>13.1659086673864</v>
      </c>
      <c r="K30" s="67">
        <v>138486.72270000001</v>
      </c>
      <c r="L30" s="68">
        <v>15.961947284626699</v>
      </c>
      <c r="M30" s="68">
        <v>-0.25603810248879599</v>
      </c>
      <c r="N30" s="67">
        <v>10274253.426000001</v>
      </c>
      <c r="O30" s="67">
        <v>90922506.305700004</v>
      </c>
      <c r="P30" s="67">
        <v>48391</v>
      </c>
      <c r="Q30" s="67">
        <v>51126</v>
      </c>
      <c r="R30" s="68">
        <v>-5.3495286155772002</v>
      </c>
      <c r="S30" s="67">
        <v>16.171242743485401</v>
      </c>
      <c r="T30" s="67">
        <v>16.265121372687101</v>
      </c>
      <c r="U30" s="69">
        <v>-0.58052822959168304</v>
      </c>
    </row>
    <row r="31" spans="1:21" ht="12" thickBot="1" x14ac:dyDescent="0.2">
      <c r="A31" s="50"/>
      <c r="B31" s="52" t="s">
        <v>29</v>
      </c>
      <c r="C31" s="53"/>
      <c r="D31" s="67">
        <v>601832.39240000001</v>
      </c>
      <c r="E31" s="67">
        <v>544178.98659999995</v>
      </c>
      <c r="F31" s="68">
        <v>110.59456671787601</v>
      </c>
      <c r="G31" s="67">
        <v>517870.72560000001</v>
      </c>
      <c r="H31" s="68">
        <v>16.212862139045001</v>
      </c>
      <c r="I31" s="67">
        <v>14666.241400000001</v>
      </c>
      <c r="J31" s="68">
        <v>2.4369312096202802</v>
      </c>
      <c r="K31" s="67">
        <v>39668.6109</v>
      </c>
      <c r="L31" s="68">
        <v>7.6599446423700304</v>
      </c>
      <c r="M31" s="68">
        <v>-0.63028094336421603</v>
      </c>
      <c r="N31" s="67">
        <v>7321595.1255999999</v>
      </c>
      <c r="O31" s="67">
        <v>101470163.1647</v>
      </c>
      <c r="P31" s="67">
        <v>21099</v>
      </c>
      <c r="Q31" s="67">
        <v>21783</v>
      </c>
      <c r="R31" s="68">
        <v>-3.1400633521553498</v>
      </c>
      <c r="S31" s="67">
        <v>28.524214057538298</v>
      </c>
      <c r="T31" s="67">
        <v>31.680302299958701</v>
      </c>
      <c r="U31" s="69">
        <v>-11.0645931770601</v>
      </c>
    </row>
    <row r="32" spans="1:21" ht="12" thickBot="1" x14ac:dyDescent="0.2">
      <c r="A32" s="50"/>
      <c r="B32" s="52" t="s">
        <v>30</v>
      </c>
      <c r="C32" s="53"/>
      <c r="D32" s="67">
        <v>110893.37089999999</v>
      </c>
      <c r="E32" s="67">
        <v>142757.75099999999</v>
      </c>
      <c r="F32" s="68">
        <v>77.679404531947299</v>
      </c>
      <c r="G32" s="67">
        <v>143792.5147</v>
      </c>
      <c r="H32" s="68">
        <v>-22.879594162908099</v>
      </c>
      <c r="I32" s="67">
        <v>29264.285199999998</v>
      </c>
      <c r="J32" s="68">
        <v>26.389571317468199</v>
      </c>
      <c r="K32" s="67">
        <v>42350.210299999999</v>
      </c>
      <c r="L32" s="68">
        <v>29.452305210988801</v>
      </c>
      <c r="M32" s="68">
        <v>-0.308993155106009</v>
      </c>
      <c r="N32" s="67">
        <v>2159847.9857999999</v>
      </c>
      <c r="O32" s="67">
        <v>10796050.6305</v>
      </c>
      <c r="P32" s="67">
        <v>23598</v>
      </c>
      <c r="Q32" s="67">
        <v>23880</v>
      </c>
      <c r="R32" s="68">
        <v>-1.1809045226130701</v>
      </c>
      <c r="S32" s="67">
        <v>4.6992698915162299</v>
      </c>
      <c r="T32" s="67">
        <v>4.7491246189279703</v>
      </c>
      <c r="U32" s="69">
        <v>-1.0609036842456701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56.410400000000003</v>
      </c>
      <c r="H33" s="70"/>
      <c r="I33" s="70"/>
      <c r="J33" s="70"/>
      <c r="K33" s="67">
        <v>38.893300000000004</v>
      </c>
      <c r="L33" s="68">
        <v>68.947038134812004</v>
      </c>
      <c r="M33" s="70"/>
      <c r="N33" s="67">
        <v>53.932400000000001</v>
      </c>
      <c r="O33" s="67">
        <v>130.255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91422.419800000003</v>
      </c>
      <c r="E34" s="67">
        <v>91885.318599999999</v>
      </c>
      <c r="F34" s="68">
        <v>99.496221151482203</v>
      </c>
      <c r="G34" s="67">
        <v>85078.0101</v>
      </c>
      <c r="H34" s="68">
        <v>7.4571674778745303</v>
      </c>
      <c r="I34" s="67">
        <v>10397.5717</v>
      </c>
      <c r="J34" s="68">
        <v>11.3731092687617</v>
      </c>
      <c r="K34" s="67">
        <v>4959.6886999999997</v>
      </c>
      <c r="L34" s="68">
        <v>5.8295776948361002</v>
      </c>
      <c r="M34" s="68">
        <v>1.09641619241143</v>
      </c>
      <c r="N34" s="67">
        <v>1230528.0349999999</v>
      </c>
      <c r="O34" s="67">
        <v>20089404.309500001</v>
      </c>
      <c r="P34" s="67">
        <v>5817</v>
      </c>
      <c r="Q34" s="67">
        <v>5904</v>
      </c>
      <c r="R34" s="68">
        <v>-1.47357723577236</v>
      </c>
      <c r="S34" s="67">
        <v>15.716420801100201</v>
      </c>
      <c r="T34" s="67">
        <v>15.5570517615176</v>
      </c>
      <c r="U34" s="69">
        <v>1.014028840278</v>
      </c>
    </row>
    <row r="35" spans="1:21" ht="12" thickBot="1" x14ac:dyDescent="0.2">
      <c r="A35" s="50"/>
      <c r="B35" s="52" t="s">
        <v>36</v>
      </c>
      <c r="C35" s="53"/>
      <c r="D35" s="70"/>
      <c r="E35" s="67">
        <v>60785.7978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932.53599999999994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47033.918899999997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216358.54680000001</v>
      </c>
      <c r="E38" s="67">
        <v>70046.3508</v>
      </c>
      <c r="F38" s="68">
        <v>308.87911265750103</v>
      </c>
      <c r="G38" s="67">
        <v>187267.52040000001</v>
      </c>
      <c r="H38" s="68">
        <v>15.534475139021501</v>
      </c>
      <c r="I38" s="67">
        <v>11172.2399</v>
      </c>
      <c r="J38" s="68">
        <v>5.16376175808184</v>
      </c>
      <c r="K38" s="67">
        <v>9584.2456999999995</v>
      </c>
      <c r="L38" s="68">
        <v>5.1179433996499899</v>
      </c>
      <c r="M38" s="68">
        <v>0.165687968537785</v>
      </c>
      <c r="N38" s="67">
        <v>3646408.0400999999</v>
      </c>
      <c r="O38" s="67">
        <v>21711692.528900001</v>
      </c>
      <c r="P38" s="67">
        <v>317</v>
      </c>
      <c r="Q38" s="67">
        <v>338</v>
      </c>
      <c r="R38" s="68">
        <v>-6.2130177514792901</v>
      </c>
      <c r="S38" s="67">
        <v>682.51907507886403</v>
      </c>
      <c r="T38" s="67">
        <v>650.88504585798796</v>
      </c>
      <c r="U38" s="69">
        <v>4.6348930566110598</v>
      </c>
    </row>
    <row r="39" spans="1:21" ht="12" thickBot="1" x14ac:dyDescent="0.2">
      <c r="A39" s="50"/>
      <c r="B39" s="52" t="s">
        <v>34</v>
      </c>
      <c r="C39" s="53"/>
      <c r="D39" s="67">
        <v>423712.73560000001</v>
      </c>
      <c r="E39" s="67">
        <v>218061.86379999999</v>
      </c>
      <c r="F39" s="68">
        <v>194.30849953140699</v>
      </c>
      <c r="G39" s="67">
        <v>372283.17560000002</v>
      </c>
      <c r="H39" s="68">
        <v>13.8146344962037</v>
      </c>
      <c r="I39" s="67">
        <v>34865.110399999998</v>
      </c>
      <c r="J39" s="68">
        <v>8.2284782756480404</v>
      </c>
      <c r="K39" s="67">
        <v>24243.5046</v>
      </c>
      <c r="L39" s="68">
        <v>6.5121139468436402</v>
      </c>
      <c r="M39" s="68">
        <v>0.438121714465325</v>
      </c>
      <c r="N39" s="67">
        <v>5743660.3244000003</v>
      </c>
      <c r="O39" s="67">
        <v>49646076.167199999</v>
      </c>
      <c r="P39" s="67">
        <v>2400</v>
      </c>
      <c r="Q39" s="67">
        <v>2696</v>
      </c>
      <c r="R39" s="68">
        <v>-10.9792284866469</v>
      </c>
      <c r="S39" s="67">
        <v>176.54697316666699</v>
      </c>
      <c r="T39" s="67">
        <v>174.453931379822</v>
      </c>
      <c r="U39" s="69">
        <v>1.1855438523258099</v>
      </c>
    </row>
    <row r="40" spans="1:21" ht="12" thickBot="1" x14ac:dyDescent="0.2">
      <c r="A40" s="50"/>
      <c r="B40" s="52" t="s">
        <v>39</v>
      </c>
      <c r="C40" s="53"/>
      <c r="D40" s="70"/>
      <c r="E40" s="67">
        <v>47720.830800000003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9142.8045000000002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114745.8037</v>
      </c>
      <c r="E42" s="73"/>
      <c r="F42" s="73"/>
      <c r="G42" s="72">
        <v>8927.6152999999995</v>
      </c>
      <c r="H42" s="74">
        <v>1185.2906385874401</v>
      </c>
      <c r="I42" s="72">
        <v>20514.782800000001</v>
      </c>
      <c r="J42" s="74">
        <v>17.878460160194901</v>
      </c>
      <c r="K42" s="72">
        <v>1168.9927</v>
      </c>
      <c r="L42" s="74">
        <v>13.0941204422193</v>
      </c>
      <c r="M42" s="74">
        <v>16.549111127896701</v>
      </c>
      <c r="N42" s="72">
        <v>431973.89069999999</v>
      </c>
      <c r="O42" s="72">
        <v>2561938.8607999999</v>
      </c>
      <c r="P42" s="72">
        <v>23</v>
      </c>
      <c r="Q42" s="72">
        <v>21</v>
      </c>
      <c r="R42" s="74">
        <v>9.5238095238095308</v>
      </c>
      <c r="S42" s="72">
        <v>4988.9479869565203</v>
      </c>
      <c r="T42" s="72">
        <v>940.62152380952398</v>
      </c>
      <c r="U42" s="75">
        <v>81.1458943595172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72212</v>
      </c>
      <c r="D2" s="32">
        <v>682870.56097606802</v>
      </c>
      <c r="E2" s="32">
        <v>498062.54959487199</v>
      </c>
      <c r="F2" s="32">
        <v>184808.01138119699</v>
      </c>
      <c r="G2" s="32">
        <v>498062.54959487199</v>
      </c>
      <c r="H2" s="32">
        <v>0.270634029261767</v>
      </c>
    </row>
    <row r="3" spans="1:8" ht="14.25" x14ac:dyDescent="0.2">
      <c r="A3" s="32">
        <v>2</v>
      </c>
      <c r="B3" s="33">
        <v>13</v>
      </c>
      <c r="C3" s="32">
        <v>12834</v>
      </c>
      <c r="D3" s="32">
        <v>97985.649221866697</v>
      </c>
      <c r="E3" s="32">
        <v>77943.020842848506</v>
      </c>
      <c r="F3" s="32">
        <v>20042.628379018199</v>
      </c>
      <c r="G3" s="32">
        <v>77943.020842848506</v>
      </c>
      <c r="H3" s="32">
        <v>0.204546569198477</v>
      </c>
    </row>
    <row r="4" spans="1:8" ht="14.25" x14ac:dyDescent="0.2">
      <c r="A4" s="32">
        <v>3</v>
      </c>
      <c r="B4" s="33">
        <v>14</v>
      </c>
      <c r="C4" s="32">
        <v>103806</v>
      </c>
      <c r="D4" s="32">
        <v>112756.981310256</v>
      </c>
      <c r="E4" s="32">
        <v>82525.9946692308</v>
      </c>
      <c r="F4" s="32">
        <v>30230.9866410256</v>
      </c>
      <c r="G4" s="32">
        <v>82525.9946692308</v>
      </c>
      <c r="H4" s="32">
        <v>0.26810744922164598</v>
      </c>
    </row>
    <row r="5" spans="1:8" ht="14.25" x14ac:dyDescent="0.2">
      <c r="A5" s="32">
        <v>4</v>
      </c>
      <c r="B5" s="33">
        <v>15</v>
      </c>
      <c r="C5" s="32">
        <v>3483</v>
      </c>
      <c r="D5" s="32">
        <v>60695.899491452998</v>
      </c>
      <c r="E5" s="32">
        <v>46166.7963264957</v>
      </c>
      <c r="F5" s="32">
        <v>14529.1031649573</v>
      </c>
      <c r="G5" s="32">
        <v>46166.7963264957</v>
      </c>
      <c r="H5" s="32">
        <v>0.239375366156378</v>
      </c>
    </row>
    <row r="6" spans="1:8" ht="14.25" x14ac:dyDescent="0.2">
      <c r="A6" s="32">
        <v>5</v>
      </c>
      <c r="B6" s="33">
        <v>16</v>
      </c>
      <c r="C6" s="32">
        <v>2484</v>
      </c>
      <c r="D6" s="32">
        <v>161024.65124273501</v>
      </c>
      <c r="E6" s="32">
        <v>134737.45266752099</v>
      </c>
      <c r="F6" s="32">
        <v>26287.198575213701</v>
      </c>
      <c r="G6" s="32">
        <v>134737.45266752099</v>
      </c>
      <c r="H6" s="32">
        <v>0.16324952963622499</v>
      </c>
    </row>
    <row r="7" spans="1:8" ht="14.25" x14ac:dyDescent="0.2">
      <c r="A7" s="32">
        <v>6</v>
      </c>
      <c r="B7" s="33">
        <v>17</v>
      </c>
      <c r="C7" s="32">
        <v>16448</v>
      </c>
      <c r="D7" s="32">
        <v>248401.218312821</v>
      </c>
      <c r="E7" s="32">
        <v>191352.45643931601</v>
      </c>
      <c r="F7" s="32">
        <v>57048.7618735043</v>
      </c>
      <c r="G7" s="32">
        <v>191352.45643931601</v>
      </c>
      <c r="H7" s="32">
        <v>0.22966377645402999</v>
      </c>
    </row>
    <row r="8" spans="1:8" ht="14.25" x14ac:dyDescent="0.2">
      <c r="A8" s="32">
        <v>7</v>
      </c>
      <c r="B8" s="33">
        <v>18</v>
      </c>
      <c r="C8" s="32">
        <v>109681</v>
      </c>
      <c r="D8" s="32">
        <v>133700.02040854699</v>
      </c>
      <c r="E8" s="32">
        <v>110113.79405128201</v>
      </c>
      <c r="F8" s="32">
        <v>23586.226357265001</v>
      </c>
      <c r="G8" s="32">
        <v>110113.79405128201</v>
      </c>
      <c r="H8" s="32">
        <v>0.17641153894511399</v>
      </c>
    </row>
    <row r="9" spans="1:8" ht="14.25" x14ac:dyDescent="0.2">
      <c r="A9" s="32">
        <v>8</v>
      </c>
      <c r="B9" s="33">
        <v>19</v>
      </c>
      <c r="C9" s="32">
        <v>21578</v>
      </c>
      <c r="D9" s="32">
        <v>117982.860599145</v>
      </c>
      <c r="E9" s="32">
        <v>116839.101623932</v>
      </c>
      <c r="F9" s="32">
        <v>1143.7589752136801</v>
      </c>
      <c r="G9" s="32">
        <v>116839.101623932</v>
      </c>
      <c r="H9" s="32">
        <v>9.6942807574370796E-3</v>
      </c>
    </row>
    <row r="10" spans="1:8" ht="14.25" x14ac:dyDescent="0.2">
      <c r="A10" s="32">
        <v>9</v>
      </c>
      <c r="B10" s="33">
        <v>21</v>
      </c>
      <c r="C10" s="32">
        <v>132949</v>
      </c>
      <c r="D10" s="32">
        <v>614907.10188205098</v>
      </c>
      <c r="E10" s="32">
        <v>583434.07180683804</v>
      </c>
      <c r="F10" s="32">
        <v>31473.030075213701</v>
      </c>
      <c r="G10" s="32">
        <v>583434.07180683804</v>
      </c>
      <c r="H10" s="35">
        <v>5.1183390107032302E-2</v>
      </c>
    </row>
    <row r="11" spans="1:8" ht="14.25" x14ac:dyDescent="0.2">
      <c r="A11" s="32">
        <v>10</v>
      </c>
      <c r="B11" s="33">
        <v>22</v>
      </c>
      <c r="C11" s="32">
        <v>22278</v>
      </c>
      <c r="D11" s="32">
        <v>440108.48268547002</v>
      </c>
      <c r="E11" s="32">
        <v>373592.76840598299</v>
      </c>
      <c r="F11" s="32">
        <v>66515.714279487205</v>
      </c>
      <c r="G11" s="32">
        <v>373592.76840598299</v>
      </c>
      <c r="H11" s="32">
        <v>0.15113481538374199</v>
      </c>
    </row>
    <row r="12" spans="1:8" ht="14.25" x14ac:dyDescent="0.2">
      <c r="A12" s="32">
        <v>11</v>
      </c>
      <c r="B12" s="33">
        <v>23</v>
      </c>
      <c r="C12" s="32">
        <v>142049.69200000001</v>
      </c>
      <c r="D12" s="32">
        <v>1342941.4414518899</v>
      </c>
      <c r="E12" s="32">
        <v>1137278.9882471401</v>
      </c>
      <c r="F12" s="32">
        <v>205662.45320475</v>
      </c>
      <c r="G12" s="32">
        <v>1137278.9882471401</v>
      </c>
      <c r="H12" s="32">
        <v>0.15314327703105399</v>
      </c>
    </row>
    <row r="13" spans="1:8" ht="14.25" x14ac:dyDescent="0.2">
      <c r="A13" s="32">
        <v>12</v>
      </c>
      <c r="B13" s="33">
        <v>24</v>
      </c>
      <c r="C13" s="32">
        <v>21704.612000000001</v>
      </c>
      <c r="D13" s="32">
        <v>527244.11551880301</v>
      </c>
      <c r="E13" s="32">
        <v>477086.92862222198</v>
      </c>
      <c r="F13" s="32">
        <v>50157.186896581203</v>
      </c>
      <c r="G13" s="32">
        <v>477086.92862222198</v>
      </c>
      <c r="H13" s="32">
        <v>9.5130861436408795E-2</v>
      </c>
    </row>
    <row r="14" spans="1:8" ht="14.25" x14ac:dyDescent="0.2">
      <c r="A14" s="32">
        <v>13</v>
      </c>
      <c r="B14" s="33">
        <v>25</v>
      </c>
      <c r="C14" s="32">
        <v>68321</v>
      </c>
      <c r="D14" s="32">
        <v>760294.53610000003</v>
      </c>
      <c r="E14" s="32">
        <v>686028.39749999996</v>
      </c>
      <c r="F14" s="32">
        <v>74266.138600000006</v>
      </c>
      <c r="G14" s="32">
        <v>686028.39749999996</v>
      </c>
      <c r="H14" s="32">
        <v>9.7680747491564093E-2</v>
      </c>
    </row>
    <row r="15" spans="1:8" ht="14.25" x14ac:dyDescent="0.2">
      <c r="A15" s="32">
        <v>14</v>
      </c>
      <c r="B15" s="33">
        <v>26</v>
      </c>
      <c r="C15" s="32">
        <v>63928</v>
      </c>
      <c r="D15" s="32">
        <v>355347.72144102602</v>
      </c>
      <c r="E15" s="32">
        <v>313270.81442649598</v>
      </c>
      <c r="F15" s="32">
        <v>42076.907014529897</v>
      </c>
      <c r="G15" s="32">
        <v>313270.81442649598</v>
      </c>
      <c r="H15" s="32">
        <v>0.118410515885391</v>
      </c>
    </row>
    <row r="16" spans="1:8" ht="14.25" x14ac:dyDescent="0.2">
      <c r="A16" s="32">
        <v>15</v>
      </c>
      <c r="B16" s="33">
        <v>27</v>
      </c>
      <c r="C16" s="32">
        <v>127161.765</v>
      </c>
      <c r="D16" s="32">
        <v>944618.03399999999</v>
      </c>
      <c r="E16" s="32">
        <v>835820.71840000001</v>
      </c>
      <c r="F16" s="32">
        <v>108797.3156</v>
      </c>
      <c r="G16" s="32">
        <v>835820.71840000001</v>
      </c>
      <c r="H16" s="32">
        <v>0.11517598826617401</v>
      </c>
    </row>
    <row r="17" spans="1:8" ht="14.25" x14ac:dyDescent="0.2">
      <c r="A17" s="32">
        <v>16</v>
      </c>
      <c r="B17" s="33">
        <v>29</v>
      </c>
      <c r="C17" s="32">
        <v>171023</v>
      </c>
      <c r="D17" s="32">
        <v>2377599.8651264999</v>
      </c>
      <c r="E17" s="32">
        <v>2066027.0456692299</v>
      </c>
      <c r="F17" s="32">
        <v>311572.81945726502</v>
      </c>
      <c r="G17" s="32">
        <v>2066027.0456692299</v>
      </c>
      <c r="H17" s="32">
        <v>0.13104510310051201</v>
      </c>
    </row>
    <row r="18" spans="1:8" ht="14.25" x14ac:dyDescent="0.2">
      <c r="A18" s="32">
        <v>17</v>
      </c>
      <c r="B18" s="33">
        <v>31</v>
      </c>
      <c r="C18" s="32">
        <v>21456.616000000002</v>
      </c>
      <c r="D18" s="32">
        <v>175945.881055351</v>
      </c>
      <c r="E18" s="32">
        <v>145112.78055361999</v>
      </c>
      <c r="F18" s="32">
        <v>30833.100501731202</v>
      </c>
      <c r="G18" s="32">
        <v>145112.78055361999</v>
      </c>
      <c r="H18" s="32">
        <v>0.175241956883499</v>
      </c>
    </row>
    <row r="19" spans="1:8" ht="14.25" x14ac:dyDescent="0.2">
      <c r="A19" s="32">
        <v>18</v>
      </c>
      <c r="B19" s="33">
        <v>32</v>
      </c>
      <c r="C19" s="32">
        <v>9569.1029999999992</v>
      </c>
      <c r="D19" s="32">
        <v>170104.65674604799</v>
      </c>
      <c r="E19" s="32">
        <v>157966.40518647901</v>
      </c>
      <c r="F19" s="32">
        <v>12138.2515595689</v>
      </c>
      <c r="G19" s="32">
        <v>157966.40518647901</v>
      </c>
      <c r="H19" s="32">
        <v>7.1357550062196906E-2</v>
      </c>
    </row>
    <row r="20" spans="1:8" ht="14.25" x14ac:dyDescent="0.2">
      <c r="A20" s="32">
        <v>19</v>
      </c>
      <c r="B20" s="33">
        <v>33</v>
      </c>
      <c r="C20" s="32">
        <v>27699.947</v>
      </c>
      <c r="D20" s="32">
        <v>429927.383878519</v>
      </c>
      <c r="E20" s="32">
        <v>331510.93689584098</v>
      </c>
      <c r="F20" s="32">
        <v>98416.446982677604</v>
      </c>
      <c r="G20" s="32">
        <v>331510.93689584098</v>
      </c>
      <c r="H20" s="32">
        <v>0.22891411590215499</v>
      </c>
    </row>
    <row r="21" spans="1:8" ht="14.25" x14ac:dyDescent="0.2">
      <c r="A21" s="32">
        <v>20</v>
      </c>
      <c r="B21" s="33">
        <v>34</v>
      </c>
      <c r="C21" s="32">
        <v>34784.667999999998</v>
      </c>
      <c r="D21" s="32">
        <v>216506.49943828801</v>
      </c>
      <c r="E21" s="32">
        <v>160603.433638986</v>
      </c>
      <c r="F21" s="32">
        <v>55903.065799301599</v>
      </c>
      <c r="G21" s="32">
        <v>160603.433638986</v>
      </c>
      <c r="H21" s="32">
        <v>0.25820502361055497</v>
      </c>
    </row>
    <row r="22" spans="1:8" ht="14.25" x14ac:dyDescent="0.2">
      <c r="A22" s="32">
        <v>21</v>
      </c>
      <c r="B22" s="33">
        <v>35</v>
      </c>
      <c r="C22" s="32">
        <v>22667.596000000001</v>
      </c>
      <c r="D22" s="32">
        <v>535148.28244424798</v>
      </c>
      <c r="E22" s="32">
        <v>493545.36866017699</v>
      </c>
      <c r="F22" s="32">
        <v>41602.913784070799</v>
      </c>
      <c r="G22" s="32">
        <v>493545.36866017699</v>
      </c>
      <c r="H22" s="32">
        <v>7.7740908732908107E-2</v>
      </c>
    </row>
    <row r="23" spans="1:8" ht="14.25" x14ac:dyDescent="0.2">
      <c r="A23" s="32">
        <v>22</v>
      </c>
      <c r="B23" s="33">
        <v>36</v>
      </c>
      <c r="C23" s="32">
        <v>135104.50599999999</v>
      </c>
      <c r="D23" s="32">
        <v>621996.69071504404</v>
      </c>
      <c r="E23" s="32">
        <v>519263.84028660198</v>
      </c>
      <c r="F23" s="32">
        <v>102732.85042844299</v>
      </c>
      <c r="G23" s="32">
        <v>519263.84028660198</v>
      </c>
      <c r="H23" s="32">
        <v>0.16516623313597001</v>
      </c>
    </row>
    <row r="24" spans="1:8" ht="14.25" x14ac:dyDescent="0.2">
      <c r="A24" s="32">
        <v>23</v>
      </c>
      <c r="B24" s="33">
        <v>37</v>
      </c>
      <c r="C24" s="32">
        <v>71799.210999999996</v>
      </c>
      <c r="D24" s="32">
        <v>782542.59479435696</v>
      </c>
      <c r="E24" s="32">
        <v>679513.80057110998</v>
      </c>
      <c r="F24" s="32">
        <v>103028.794223248</v>
      </c>
      <c r="G24" s="32">
        <v>679513.80057110998</v>
      </c>
      <c r="H24" s="32">
        <v>0.131659023941467</v>
      </c>
    </row>
    <row r="25" spans="1:8" ht="14.25" x14ac:dyDescent="0.2">
      <c r="A25" s="32">
        <v>24</v>
      </c>
      <c r="B25" s="33">
        <v>38</v>
      </c>
      <c r="C25" s="32">
        <v>111798.94500000001</v>
      </c>
      <c r="D25" s="32">
        <v>601832.36903982295</v>
      </c>
      <c r="E25" s="32">
        <v>587166.19014247798</v>
      </c>
      <c r="F25" s="32">
        <v>14666.1788973451</v>
      </c>
      <c r="G25" s="32">
        <v>587166.19014247798</v>
      </c>
      <c r="H25" s="32">
        <v>2.43692091881729E-2</v>
      </c>
    </row>
    <row r="26" spans="1:8" ht="14.25" x14ac:dyDescent="0.2">
      <c r="A26" s="32">
        <v>25</v>
      </c>
      <c r="B26" s="33">
        <v>39</v>
      </c>
      <c r="C26" s="32">
        <v>89907.741999999998</v>
      </c>
      <c r="D26" s="32">
        <v>110893.257236139</v>
      </c>
      <c r="E26" s="32">
        <v>81629.077263581596</v>
      </c>
      <c r="F26" s="32">
        <v>29264.1799725579</v>
      </c>
      <c r="G26" s="32">
        <v>81629.077263581596</v>
      </c>
      <c r="H26" s="32">
        <v>0.26389503475618797</v>
      </c>
    </row>
    <row r="27" spans="1:8" ht="14.25" x14ac:dyDescent="0.2">
      <c r="A27" s="32">
        <v>26</v>
      </c>
      <c r="B27" s="33">
        <v>42</v>
      </c>
      <c r="C27" s="32">
        <v>4674.0079999999998</v>
      </c>
      <c r="D27" s="32">
        <v>91422.418900000004</v>
      </c>
      <c r="E27" s="32">
        <v>81024.854099999997</v>
      </c>
      <c r="F27" s="32">
        <v>10397.5648</v>
      </c>
      <c r="G27" s="32">
        <v>81024.854099999997</v>
      </c>
      <c r="H27" s="32">
        <v>0.113731018333404</v>
      </c>
    </row>
    <row r="28" spans="1:8" ht="14.25" x14ac:dyDescent="0.2">
      <c r="A28" s="32">
        <v>27</v>
      </c>
      <c r="B28" s="33">
        <v>75</v>
      </c>
      <c r="C28" s="32">
        <v>316</v>
      </c>
      <c r="D28" s="32">
        <v>216358.547008547</v>
      </c>
      <c r="E28" s="32">
        <v>205186.305555556</v>
      </c>
      <c r="F28" s="32">
        <v>11172.2414529915</v>
      </c>
      <c r="G28" s="32">
        <v>205186.305555556</v>
      </c>
      <c r="H28" s="32">
        <v>5.1637624708905601E-2</v>
      </c>
    </row>
    <row r="29" spans="1:8" ht="14.25" x14ac:dyDescent="0.2">
      <c r="A29" s="32">
        <v>28</v>
      </c>
      <c r="B29" s="33">
        <v>76</v>
      </c>
      <c r="C29" s="32">
        <v>2454</v>
      </c>
      <c r="D29" s="32">
        <v>423712.72226410301</v>
      </c>
      <c r="E29" s="32">
        <v>388847.622805983</v>
      </c>
      <c r="F29" s="32">
        <v>34865.099458119701</v>
      </c>
      <c r="G29" s="32">
        <v>388847.622805983</v>
      </c>
      <c r="H29" s="32">
        <v>8.2284759522486206E-2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114745.803645715</v>
      </c>
      <c r="E30" s="32">
        <v>94231.020527948</v>
      </c>
      <c r="F30" s="32">
        <v>20514.783117767201</v>
      </c>
      <c r="G30" s="32">
        <v>94231.020527948</v>
      </c>
      <c r="H30" s="32">
        <v>0.17878460445584499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2015-03-11T06:18:22Z</dcterms:modified>
</cp:coreProperties>
</file>