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0" i="2" l="1"/>
  <c r="H31" i="2"/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<sst xmlns="http://schemas.openxmlformats.org/spreadsheetml/2006/main" count="112" uniqueCount="70">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</sst>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0" fontId="20" fillId="0" borderId="0" xfId="62" applyFont="1" applyAlignment="1">
      <alignment horizontal="right" vertical="center" wrapText="1"/>
    </xf>
    <xf numFmtId="0" fontId="21" fillId="33" borderId="13" xfId="62" applyFont="1" applyFill="1" applyBorder="1" applyAlignment="1">
      <alignment vertical="center" wrapText="1"/>
    </xf>
    <xf numFmtId="0" fontId="21" fillId="33" borderId="15" xfId="62" applyFont="1" applyFill="1" applyBorder="1" applyAlignment="1">
      <alignment vertical="center" wrapText="1"/>
    </xf>
    <xf numFmtId="49" fontId="22" fillId="33" borderId="13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5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  <xf numFmtId="49" fontId="21" fillId="33" borderId="13" xfId="62" applyNumberFormat="1" applyFont="1" applyFill="1" applyBorder="1" applyAlignment="1">
      <alignment horizontal="left" vertical="top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0" fontId="21" fillId="35" borderId="13" xfId="62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8" sqref="K1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18065501.481899999</v>
      </c>
      <c r="F3" s="25">
        <f>RA!I7</f>
        <v>2074279.1100999999</v>
      </c>
      <c r="G3" s="16">
        <f>E3-F3</f>
        <v>15991222.3718</v>
      </c>
      <c r="H3" s="27">
        <f>RA!J7</f>
        <v>11.4819902020336</v>
      </c>
      <c r="I3" s="20">
        <f>SUM(I4:I38)</f>
        <v>18065507.806595337</v>
      </c>
      <c r="J3" s="21">
        <f>SUM(J4:J38)</f>
        <v>15991222.226137938</v>
      </c>
      <c r="K3" s="22">
        <f>E3-I3</f>
        <v>-6.3246953375637531</v>
      </c>
      <c r="L3" s="22">
        <f>G3-J3</f>
        <v>0.14566206187009811</v>
      </c>
    </row>
    <row r="4" spans="1:13" x14ac:dyDescent="0.15">
      <c r="A4" s="40">
        <f>RA!A8</f>
        <v>42077</v>
      </c>
      <c r="B4" s="12">
        <v>12</v>
      </c>
      <c r="C4" s="37" t="s">
        <v>6</v>
      </c>
      <c r="D4" s="37"/>
      <c r="E4" s="15">
        <f>VLOOKUP(C4,RA!B8:D36,3,0)</f>
        <v>753995.17429999996</v>
      </c>
      <c r="F4" s="25">
        <f>VLOOKUP(C4,RA!B8:I39,8,0)</f>
        <v>200848.97880000001</v>
      </c>
      <c r="G4" s="16">
        <f t="shared" ref="G4:G38" si="0">E4-F4</f>
        <v>553146.19549999991</v>
      </c>
      <c r="H4" s="27">
        <f>RA!J8</f>
        <v>26.637966083332799</v>
      </c>
      <c r="I4" s="20">
        <f>VLOOKUP(B4,RMS!B:D,3,FALSE)</f>
        <v>753996.08775726496</v>
      </c>
      <c r="J4" s="21">
        <f>VLOOKUP(B4,RMS!B:E,4,FALSE)</f>
        <v>553146.21371452999</v>
      </c>
      <c r="K4" s="22">
        <f t="shared" ref="K4:K38" si="1">E4-I4</f>
        <v>-0.91345726500730962</v>
      </c>
      <c r="L4" s="22">
        <f t="shared" ref="L4:L38" si="2">G4-J4</f>
        <v>-1.8214530078694224E-2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155192.45670000001</v>
      </c>
      <c r="F5" s="25">
        <f>VLOOKUP(C5,RA!B9:I40,8,0)</f>
        <v>37633.652300000002</v>
      </c>
      <c r="G5" s="16">
        <f t="shared" si="0"/>
        <v>117558.80440000001</v>
      </c>
      <c r="H5" s="27">
        <f>RA!J9</f>
        <v>24.249665931089002</v>
      </c>
      <c r="I5" s="20">
        <f>VLOOKUP(B5,RMS!B:D,3,FALSE)</f>
        <v>155192.54810726899</v>
      </c>
      <c r="J5" s="21">
        <f>VLOOKUP(B5,RMS!B:E,4,FALSE)</f>
        <v>117558.811881567</v>
      </c>
      <c r="K5" s="22">
        <f t="shared" si="1"/>
        <v>-9.1407268977491185E-2</v>
      </c>
      <c r="L5" s="22">
        <f t="shared" si="2"/>
        <v>-7.4815669941017404E-3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194468.1336</v>
      </c>
      <c r="F6" s="25">
        <f>VLOOKUP(C6,RA!B10:I41,8,0)</f>
        <v>49592.107000000004</v>
      </c>
      <c r="G6" s="16">
        <f t="shared" si="0"/>
        <v>144876.02659999998</v>
      </c>
      <c r="H6" s="27">
        <f>RA!J10</f>
        <v>25.501405336673599</v>
      </c>
      <c r="I6" s="20">
        <f>VLOOKUP(B6,RMS!B:D,3,FALSE)</f>
        <v>194470.304065812</v>
      </c>
      <c r="J6" s="21">
        <f>VLOOKUP(B6,RMS!B:E,4,FALSE)</f>
        <v>144876.02680427401</v>
      </c>
      <c r="K6" s="22">
        <f>E6-I6</f>
        <v>-2.1704658119997475</v>
      </c>
      <c r="L6" s="22">
        <f t="shared" si="2"/>
        <v>-2.0427402341738343E-4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65397.597300000001</v>
      </c>
      <c r="F7" s="25">
        <f>VLOOKUP(C7,RA!B11:I42,8,0)</f>
        <v>16116.671899999999</v>
      </c>
      <c r="G7" s="16">
        <f t="shared" si="0"/>
        <v>49280.9254</v>
      </c>
      <c r="H7" s="27">
        <f>RA!J11</f>
        <v>24.6441345942231</v>
      </c>
      <c r="I7" s="20">
        <f>VLOOKUP(B7,RMS!B:D,3,FALSE)</f>
        <v>65397.655574359</v>
      </c>
      <c r="J7" s="21">
        <f>VLOOKUP(B7,RMS!B:E,4,FALSE)</f>
        <v>49280.925373504302</v>
      </c>
      <c r="K7" s="22">
        <f t="shared" si="1"/>
        <v>-5.8274358998460229E-2</v>
      </c>
      <c r="L7" s="22">
        <f t="shared" si="2"/>
        <v>2.6495697966311127E-5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269773.25949999999</v>
      </c>
      <c r="F8" s="25">
        <f>VLOOKUP(C8,RA!B12:I43,8,0)</f>
        <v>-29502.032899999998</v>
      </c>
      <c r="G8" s="16">
        <f t="shared" si="0"/>
        <v>299275.29239999998</v>
      </c>
      <c r="H8" s="27">
        <f>RA!J12</f>
        <v>-10.9358625664676</v>
      </c>
      <c r="I8" s="20">
        <f>VLOOKUP(B8,RMS!B:D,3,FALSE)</f>
        <v>269773.25429572602</v>
      </c>
      <c r="J8" s="21">
        <f>VLOOKUP(B8,RMS!B:E,4,FALSE)</f>
        <v>299275.291304274</v>
      </c>
      <c r="K8" s="22">
        <f t="shared" si="1"/>
        <v>5.2042739698663354E-3</v>
      </c>
      <c r="L8" s="22">
        <f t="shared" si="2"/>
        <v>1.0957259801216424E-3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279666.53110000002</v>
      </c>
      <c r="F9" s="25">
        <f>VLOOKUP(C9,RA!B13:I44,8,0)</f>
        <v>67415.0092</v>
      </c>
      <c r="G9" s="16">
        <f t="shared" si="0"/>
        <v>212251.52190000002</v>
      </c>
      <c r="H9" s="27">
        <f>RA!J13</f>
        <v>24.105497692140499</v>
      </c>
      <c r="I9" s="20">
        <f>VLOOKUP(B9,RMS!B:D,3,FALSE)</f>
        <v>279666.753310256</v>
      </c>
      <c r="J9" s="21">
        <f>VLOOKUP(B9,RMS!B:E,4,FALSE)</f>
        <v>212251.51936410301</v>
      </c>
      <c r="K9" s="22">
        <f t="shared" si="1"/>
        <v>-0.22221025597536936</v>
      </c>
      <c r="L9" s="22">
        <f t="shared" si="2"/>
        <v>2.5358970160596073E-3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164760.87150000001</v>
      </c>
      <c r="F10" s="25">
        <f>VLOOKUP(C10,RA!B14:I45,8,0)</f>
        <v>27290.6247</v>
      </c>
      <c r="G10" s="16">
        <f t="shared" si="0"/>
        <v>137470.24680000002</v>
      </c>
      <c r="H10" s="27">
        <f>RA!J14</f>
        <v>16.563777826339098</v>
      </c>
      <c r="I10" s="20">
        <f>VLOOKUP(B10,RMS!B:D,3,FALSE)</f>
        <v>164760.88730427399</v>
      </c>
      <c r="J10" s="21">
        <f>VLOOKUP(B10,RMS!B:E,4,FALSE)</f>
        <v>137470.24721111101</v>
      </c>
      <c r="K10" s="22">
        <f t="shared" si="1"/>
        <v>-1.5804273978574201E-2</v>
      </c>
      <c r="L10" s="22">
        <f t="shared" si="2"/>
        <v>-4.1111098835244775E-4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105021.8342</v>
      </c>
      <c r="F11" s="25">
        <f>VLOOKUP(C11,RA!B15:I46,8,0)</f>
        <v>17366.9863</v>
      </c>
      <c r="G11" s="16">
        <f t="shared" si="0"/>
        <v>87654.847899999993</v>
      </c>
      <c r="H11" s="27">
        <f>RA!J15</f>
        <v>16.536548263789498</v>
      </c>
      <c r="I11" s="20">
        <f>VLOOKUP(B11,RMS!B:D,3,FALSE)</f>
        <v>105021.92761453</v>
      </c>
      <c r="J11" s="21">
        <f>VLOOKUP(B11,RMS!B:E,4,FALSE)</f>
        <v>87654.847687179499</v>
      </c>
      <c r="K11" s="22">
        <f t="shared" si="1"/>
        <v>-9.341452999797184E-2</v>
      </c>
      <c r="L11" s="22">
        <f t="shared" si="2"/>
        <v>2.1282049419824034E-4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869721.69810000004</v>
      </c>
      <c r="F12" s="25">
        <f>VLOOKUP(C12,RA!B16:I47,8,0)</f>
        <v>80882.028099999996</v>
      </c>
      <c r="G12" s="16">
        <f t="shared" si="0"/>
        <v>788839.67</v>
      </c>
      <c r="H12" s="27">
        <f>RA!J16</f>
        <v>9.2997597135607197</v>
      </c>
      <c r="I12" s="20">
        <f>VLOOKUP(B12,RMS!B:D,3,FALSE)</f>
        <v>869721.20236837596</v>
      </c>
      <c r="J12" s="21">
        <f>VLOOKUP(B12,RMS!B:E,4,FALSE)</f>
        <v>788839.66962051298</v>
      </c>
      <c r="K12" s="22">
        <f t="shared" si="1"/>
        <v>0.49573162407614291</v>
      </c>
      <c r="L12" s="22">
        <f t="shared" si="2"/>
        <v>3.7948705721646547E-4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517269.53639999998</v>
      </c>
      <c r="F13" s="25">
        <f>VLOOKUP(C13,RA!B17:I48,8,0)</f>
        <v>73836.612599999993</v>
      </c>
      <c r="G13" s="16">
        <f t="shared" si="0"/>
        <v>443432.92379999999</v>
      </c>
      <c r="H13" s="27">
        <f>RA!J17</f>
        <v>14.274301385284501</v>
      </c>
      <c r="I13" s="20">
        <f>VLOOKUP(B13,RMS!B:D,3,FALSE)</f>
        <v>517269.62597606803</v>
      </c>
      <c r="J13" s="21">
        <f>VLOOKUP(B13,RMS!B:E,4,FALSE)</f>
        <v>443432.92367948702</v>
      </c>
      <c r="K13" s="22">
        <f t="shared" si="1"/>
        <v>-8.957606804324314E-2</v>
      </c>
      <c r="L13" s="22">
        <f t="shared" si="2"/>
        <v>1.2051296653226018E-4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2088615.763</v>
      </c>
      <c r="F14" s="25">
        <f>VLOOKUP(C14,RA!B18:I49,8,0)</f>
        <v>250860.64249999999</v>
      </c>
      <c r="G14" s="16">
        <f t="shared" si="0"/>
        <v>1837755.1205</v>
      </c>
      <c r="H14" s="27">
        <f>RA!J18</f>
        <v>12.0108565177002</v>
      </c>
      <c r="I14" s="20">
        <f>VLOOKUP(B14,RMS!B:D,3,FALSE)</f>
        <v>2088616.1715164499</v>
      </c>
      <c r="J14" s="21">
        <f>VLOOKUP(B14,RMS!B:E,4,FALSE)</f>
        <v>1837755.10791334</v>
      </c>
      <c r="K14" s="22">
        <f t="shared" si="1"/>
        <v>-0.40851644985377789</v>
      </c>
      <c r="L14" s="22">
        <f t="shared" si="2"/>
        <v>1.2586659984663129E-2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659107.51630000002</v>
      </c>
      <c r="F15" s="25">
        <f>VLOOKUP(C15,RA!B19:I50,8,0)</f>
        <v>75286.4228</v>
      </c>
      <c r="G15" s="16">
        <f t="shared" si="0"/>
        <v>583821.09349999996</v>
      </c>
      <c r="H15" s="27">
        <f>RA!J19</f>
        <v>11.422479783364</v>
      </c>
      <c r="I15" s="20">
        <f>VLOOKUP(B15,RMS!B:D,3,FALSE)</f>
        <v>659107.55164615402</v>
      </c>
      <c r="J15" s="21">
        <f>VLOOKUP(B15,RMS!B:E,4,FALSE)</f>
        <v>583821.09557777795</v>
      </c>
      <c r="K15" s="22">
        <f t="shared" si="1"/>
        <v>-3.5346154007129371E-2</v>
      </c>
      <c r="L15" s="22">
        <f t="shared" si="2"/>
        <v>-2.0777779864147305E-3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914741.25600000005</v>
      </c>
      <c r="F16" s="25">
        <f>VLOOKUP(C16,RA!B20:I51,8,0)</f>
        <v>76942.7215</v>
      </c>
      <c r="G16" s="16">
        <f t="shared" si="0"/>
        <v>837798.53450000007</v>
      </c>
      <c r="H16" s="27">
        <f>RA!J20</f>
        <v>8.4114191849678601</v>
      </c>
      <c r="I16" s="20">
        <f>VLOOKUP(B16,RMS!B:D,3,FALSE)</f>
        <v>914741.56790000002</v>
      </c>
      <c r="J16" s="21">
        <f>VLOOKUP(B16,RMS!B:E,4,FALSE)</f>
        <v>837798.53449999995</v>
      </c>
      <c r="K16" s="22">
        <f t="shared" si="1"/>
        <v>-0.31189999997150153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439029.71490000002</v>
      </c>
      <c r="F17" s="25">
        <f>VLOOKUP(C17,RA!B21:I52,8,0)</f>
        <v>51322.5913</v>
      </c>
      <c r="G17" s="16">
        <f t="shared" si="0"/>
        <v>387707.12360000005</v>
      </c>
      <c r="H17" s="27">
        <f>RA!J21</f>
        <v>11.6900040152612</v>
      </c>
      <c r="I17" s="20">
        <f>VLOOKUP(B17,RMS!B:D,3,FALSE)</f>
        <v>439029.39289962198</v>
      </c>
      <c r="J17" s="21">
        <f>VLOOKUP(B17,RMS!B:E,4,FALSE)</f>
        <v>387707.12350441702</v>
      </c>
      <c r="K17" s="22">
        <f t="shared" si="1"/>
        <v>0.32200037804432213</v>
      </c>
      <c r="L17" s="22">
        <f t="shared" si="2"/>
        <v>9.5583032816648483E-5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1318161.8241999999</v>
      </c>
      <c r="F18" s="25">
        <f>VLOOKUP(C18,RA!B22:I53,8,0)</f>
        <v>146807.46170000001</v>
      </c>
      <c r="G18" s="16">
        <f t="shared" si="0"/>
        <v>1171354.3624999998</v>
      </c>
      <c r="H18" s="27">
        <f>RA!J22</f>
        <v>11.137286712812999</v>
      </c>
      <c r="I18" s="20">
        <f>VLOOKUP(B18,RMS!B:D,3,FALSE)</f>
        <v>1318162.9103999999</v>
      </c>
      <c r="J18" s="21">
        <f>VLOOKUP(B18,RMS!B:E,4,FALSE)</f>
        <v>1171354.3618999999</v>
      </c>
      <c r="K18" s="22">
        <f t="shared" si="1"/>
        <v>-1.086200000019744</v>
      </c>
      <c r="L18" s="22">
        <f t="shared" si="2"/>
        <v>5.9999991208314896E-4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3088712.8114999998</v>
      </c>
      <c r="F19" s="25">
        <f>VLOOKUP(C19,RA!B23:I54,8,0)</f>
        <v>245162.7556</v>
      </c>
      <c r="G19" s="16">
        <f t="shared" si="0"/>
        <v>2843550.0559</v>
      </c>
      <c r="H19" s="27">
        <f>RA!J23</f>
        <v>7.9373762004418698</v>
      </c>
      <c r="I19" s="20">
        <f>VLOOKUP(B19,RMS!B:D,3,FALSE)</f>
        <v>3088714.8102538502</v>
      </c>
      <c r="J19" s="21">
        <f>VLOOKUP(B19,RMS!B:E,4,FALSE)</f>
        <v>2843550.0988589702</v>
      </c>
      <c r="K19" s="22">
        <f t="shared" si="1"/>
        <v>-1.9987538503482938</v>
      </c>
      <c r="L19" s="22">
        <f t="shared" si="2"/>
        <v>-4.2958970181643963E-2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236593.2936</v>
      </c>
      <c r="F20" s="25">
        <f>VLOOKUP(C20,RA!B24:I55,8,0)</f>
        <v>40578.630899999996</v>
      </c>
      <c r="G20" s="16">
        <f t="shared" si="0"/>
        <v>196014.66270000002</v>
      </c>
      <c r="H20" s="27">
        <f>RA!J24</f>
        <v>17.151217721582999</v>
      </c>
      <c r="I20" s="20">
        <f>VLOOKUP(B20,RMS!B:D,3,FALSE)</f>
        <v>236593.24839509101</v>
      </c>
      <c r="J20" s="21">
        <f>VLOOKUP(B20,RMS!B:E,4,FALSE)</f>
        <v>196014.66211850301</v>
      </c>
      <c r="K20" s="22">
        <f t="shared" si="1"/>
        <v>4.5204908994492143E-2</v>
      </c>
      <c r="L20" s="22">
        <f t="shared" si="2"/>
        <v>5.8149700635112822E-4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260503.80309999999</v>
      </c>
      <c r="F21" s="25">
        <f>VLOOKUP(C21,RA!B25:I56,8,0)</f>
        <v>18505.665199999999</v>
      </c>
      <c r="G21" s="16">
        <f t="shared" si="0"/>
        <v>241998.1379</v>
      </c>
      <c r="H21" s="27">
        <f>RA!J25</f>
        <v>7.1037984780960004</v>
      </c>
      <c r="I21" s="20">
        <f>VLOOKUP(B21,RMS!B:D,3,FALSE)</f>
        <v>260503.80490648199</v>
      </c>
      <c r="J21" s="21">
        <f>VLOOKUP(B21,RMS!B:E,4,FALSE)</f>
        <v>241998.10360952801</v>
      </c>
      <c r="K21" s="22">
        <f t="shared" si="1"/>
        <v>-1.8064820033032447E-3</v>
      </c>
      <c r="L21" s="22">
        <f t="shared" si="2"/>
        <v>3.4290471987333149E-2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579784.22479999997</v>
      </c>
      <c r="F22" s="25">
        <f>VLOOKUP(C22,RA!B26:I57,8,0)</f>
        <v>119130.0333</v>
      </c>
      <c r="G22" s="16">
        <f t="shared" si="0"/>
        <v>460654.19149999996</v>
      </c>
      <c r="H22" s="27">
        <f>RA!J26</f>
        <v>20.547305049752701</v>
      </c>
      <c r="I22" s="20">
        <f>VLOOKUP(B22,RMS!B:D,3,FALSE)</f>
        <v>579784.22043781099</v>
      </c>
      <c r="J22" s="21">
        <f>VLOOKUP(B22,RMS!B:E,4,FALSE)</f>
        <v>460654.12406009401</v>
      </c>
      <c r="K22" s="22">
        <f t="shared" si="1"/>
        <v>4.3621889781206846E-3</v>
      </c>
      <c r="L22" s="22">
        <f t="shared" si="2"/>
        <v>6.7439905949868262E-2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277662.36259999999</v>
      </c>
      <c r="F23" s="25">
        <f>VLOOKUP(C23,RA!B27:I58,8,0)</f>
        <v>73408.471999999994</v>
      </c>
      <c r="G23" s="16">
        <f t="shared" si="0"/>
        <v>204253.89059999998</v>
      </c>
      <c r="H23" s="27">
        <f>RA!J27</f>
        <v>26.438034781743902</v>
      </c>
      <c r="I23" s="20">
        <f>VLOOKUP(B23,RMS!B:D,3,FALSE)</f>
        <v>277662.272499735</v>
      </c>
      <c r="J23" s="21">
        <f>VLOOKUP(B23,RMS!B:E,4,FALSE)</f>
        <v>204253.906461757</v>
      </c>
      <c r="K23" s="22">
        <f t="shared" si="1"/>
        <v>9.0100264991633594E-2</v>
      </c>
      <c r="L23" s="22">
        <f t="shared" si="2"/>
        <v>-1.5861757012316957E-2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773922.94310000003</v>
      </c>
      <c r="F24" s="25">
        <f>VLOOKUP(C24,RA!B28:I59,8,0)</f>
        <v>42448.280899999998</v>
      </c>
      <c r="G24" s="16">
        <f t="shared" si="0"/>
        <v>731474.66220000002</v>
      </c>
      <c r="H24" s="27">
        <f>RA!J28</f>
        <v>5.4848200687746198</v>
      </c>
      <c r="I24" s="20">
        <f>VLOOKUP(B24,RMS!B:D,3,FALSE)</f>
        <v>773922.944097345</v>
      </c>
      <c r="J24" s="21">
        <f>VLOOKUP(B24,RMS!B:E,4,FALSE)</f>
        <v>731474.64029469003</v>
      </c>
      <c r="K24" s="22">
        <f t="shared" si="1"/>
        <v>-9.973449632525444E-4</v>
      </c>
      <c r="L24" s="22">
        <f t="shared" si="2"/>
        <v>2.1905309986323118E-2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878852.67740000004</v>
      </c>
      <c r="F25" s="25">
        <f>VLOOKUP(C25,RA!B29:I60,8,0)</f>
        <v>117968.7686</v>
      </c>
      <c r="G25" s="16">
        <f t="shared" si="0"/>
        <v>760883.90880000009</v>
      </c>
      <c r="H25" s="27">
        <f>RA!J29</f>
        <v>13.4230425227809</v>
      </c>
      <c r="I25" s="20">
        <f>VLOOKUP(B25,RMS!B:D,3,FALSE)</f>
        <v>878852.67596283206</v>
      </c>
      <c r="J25" s="21">
        <f>VLOOKUP(B25,RMS!B:E,4,FALSE)</f>
        <v>760883.89770168799</v>
      </c>
      <c r="K25" s="22">
        <f t="shared" si="1"/>
        <v>1.4371679862961173E-3</v>
      </c>
      <c r="L25" s="22">
        <f t="shared" si="2"/>
        <v>1.1098312097601593E-2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1253817.8444999999</v>
      </c>
      <c r="F26" s="25">
        <f>VLOOKUP(C26,RA!B30:I61,8,0)</f>
        <v>122975.98360000001</v>
      </c>
      <c r="G26" s="16">
        <f t="shared" si="0"/>
        <v>1130841.8609</v>
      </c>
      <c r="H26" s="27">
        <f>RA!J30</f>
        <v>9.8081219803535902</v>
      </c>
      <c r="I26" s="20">
        <f>VLOOKUP(B26,RMS!B:D,3,FALSE)</f>
        <v>1253817.8164929501</v>
      </c>
      <c r="J26" s="21">
        <f>VLOOKUP(B26,RMS!B:E,4,FALSE)</f>
        <v>1130841.82794358</v>
      </c>
      <c r="K26" s="22">
        <f t="shared" si="1"/>
        <v>2.800704981200397E-2</v>
      </c>
      <c r="L26" s="22">
        <f t="shared" si="2"/>
        <v>3.2956419978290796E-2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606739.88740000001</v>
      </c>
      <c r="F27" s="25">
        <f>VLOOKUP(C27,RA!B31:I62,8,0)</f>
        <v>31795.328399999999</v>
      </c>
      <c r="G27" s="16">
        <f t="shared" si="0"/>
        <v>574944.55900000001</v>
      </c>
      <c r="H27" s="27">
        <f>RA!J31</f>
        <v>5.2403557208426301</v>
      </c>
      <c r="I27" s="20">
        <f>VLOOKUP(B27,RMS!B:D,3,FALSE)</f>
        <v>606739.82126017695</v>
      </c>
      <c r="J27" s="21">
        <f>VLOOKUP(B27,RMS!B:E,4,FALSE)</f>
        <v>574944.50908938097</v>
      </c>
      <c r="K27" s="22">
        <f t="shared" si="1"/>
        <v>6.6139823058620095E-2</v>
      </c>
      <c r="L27" s="22">
        <f t="shared" si="2"/>
        <v>4.991061904001981E-2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134494.88930000001</v>
      </c>
      <c r="F28" s="25">
        <f>VLOOKUP(C28,RA!B32:I63,8,0)</f>
        <v>35362.922599999998</v>
      </c>
      <c r="G28" s="16">
        <f t="shared" si="0"/>
        <v>99131.966700000019</v>
      </c>
      <c r="H28" s="27">
        <f>RA!J32</f>
        <v>26.2931348425594</v>
      </c>
      <c r="I28" s="20">
        <f>VLOOKUP(B28,RMS!B:D,3,FALSE)</f>
        <v>134494.79032199501</v>
      </c>
      <c r="J28" s="21">
        <f>VLOOKUP(B28,RMS!B:E,4,FALSE)</f>
        <v>99131.959674258294</v>
      </c>
      <c r="K28" s="22">
        <f t="shared" si="1"/>
        <v>9.8978005000390112E-2</v>
      </c>
      <c r="L28" s="22">
        <f t="shared" si="2"/>
        <v>7.0257417246466503E-3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115555.93610000001</v>
      </c>
      <c r="F30" s="25">
        <f>VLOOKUP(C30,RA!B34:I66,8,0)</f>
        <v>16519.1702</v>
      </c>
      <c r="G30" s="16">
        <f t="shared" si="0"/>
        <v>99036.765899999999</v>
      </c>
      <c r="H30" s="27">
        <f>RA!J34</f>
        <v>14.295388672810899</v>
      </c>
      <c r="I30" s="20">
        <f>VLOOKUP(B30,RMS!B:D,3,FALSE)</f>
        <v>115555.9344</v>
      </c>
      <c r="J30" s="21">
        <f>VLOOKUP(B30,RMS!B:E,4,FALSE)</f>
        <v>99036.769100000005</v>
      </c>
      <c r="K30" s="22">
        <f t="shared" si="1"/>
        <v>1.7000000079860911E-3</v>
      </c>
      <c r="L30" s="22">
        <f t="shared" si="2"/>
        <v>-3.2000000064726919E-3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14.295388672810899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448900.00089999998</v>
      </c>
      <c r="F34" s="25">
        <f>VLOOKUP(C34,RA!B8:I70,8,0)</f>
        <v>26528.6162</v>
      </c>
      <c r="G34" s="16">
        <f t="shared" si="0"/>
        <v>422371.3847</v>
      </c>
      <c r="H34" s="27">
        <f>RA!J36</f>
        <v>0</v>
      </c>
      <c r="I34" s="20">
        <f>VLOOKUP(B34,RMS!B:D,3,FALSE)</f>
        <v>448900</v>
      </c>
      <c r="J34" s="21">
        <f>VLOOKUP(B34,RMS!B:E,4,FALSE)</f>
        <v>422371.38461538497</v>
      </c>
      <c r="K34" s="22">
        <f t="shared" si="1"/>
        <v>8.9999998454004526E-4</v>
      </c>
      <c r="L34" s="22">
        <f t="shared" si="2"/>
        <v>8.4615021478384733E-5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608725.66029999999</v>
      </c>
      <c r="F35" s="25">
        <f>VLOOKUP(C35,RA!B8:I71,8,0)</f>
        <v>40142.373599999999</v>
      </c>
      <c r="G35" s="16">
        <f t="shared" si="0"/>
        <v>568583.28669999994</v>
      </c>
      <c r="H35" s="27">
        <f>RA!J37</f>
        <v>0</v>
      </c>
      <c r="I35" s="20">
        <f>VLOOKUP(B35,RMS!B:D,3,FALSE)</f>
        <v>608725.64664786297</v>
      </c>
      <c r="J35" s="21">
        <f>VLOOKUP(B35,RMS!B:E,4,FALSE)</f>
        <v>568583.29403760703</v>
      </c>
      <c r="K35" s="22">
        <f t="shared" si="1"/>
        <v>1.3652137015014887E-2</v>
      </c>
      <c r="L35" s="22">
        <f t="shared" si="2"/>
        <v>-7.3376070940867066E-3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5.9096939511723701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6.5944934176450696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6311.9802</v>
      </c>
      <c r="F38" s="25">
        <f>VLOOKUP(C38,RA!B8:I74,8,0)</f>
        <v>1051.6312</v>
      </c>
      <c r="G38" s="16">
        <f t="shared" si="0"/>
        <v>5260.3490000000002</v>
      </c>
      <c r="H38" s="27">
        <f>RA!J40</f>
        <v>0</v>
      </c>
      <c r="I38" s="20">
        <f>VLOOKUP(B38,RMS!B:D,3,FALSE)</f>
        <v>6311.9801830421302</v>
      </c>
      <c r="J38" s="21">
        <f>VLOOKUP(B38,RMS!B:E,4,FALSE)</f>
        <v>5260.3485364193302</v>
      </c>
      <c r="K38" s="22">
        <f t="shared" si="1"/>
        <v>1.6957869775069412E-5</v>
      </c>
      <c r="L38" s="22">
        <f t="shared" si="2"/>
        <v>4.635806699297973E-4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5" t="s">
        <v>46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5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6" t="s">
        <v>47</v>
      </c>
      <c r="W3" s="43"/>
    </row>
    <row r="4" spans="1:23" ht="14.25" thickTop="1" thickBot="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4"/>
      <c r="W4" s="43"/>
    </row>
    <row r="5" spans="1:23" ht="14.2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3.5" thickBot="1" x14ac:dyDescent="0.25">
      <c r="A6" s="62" t="s">
        <v>3</v>
      </c>
      <c r="B6" s="44" t="s">
        <v>4</v>
      </c>
      <c r="C6" s="45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3.5" thickBot="1" x14ac:dyDescent="0.25">
      <c r="A7" s="46" t="s">
        <v>5</v>
      </c>
      <c r="B7" s="47"/>
      <c r="C7" s="48"/>
      <c r="D7" s="64">
        <v>18065501.481899999</v>
      </c>
      <c r="E7" s="64">
        <v>23162557.629700001</v>
      </c>
      <c r="F7" s="65">
        <v>77.994415688946503</v>
      </c>
      <c r="G7" s="64">
        <v>16175997.6755</v>
      </c>
      <c r="H7" s="65">
        <v>11.6809104718272</v>
      </c>
      <c r="I7" s="64">
        <v>2074279.1100999999</v>
      </c>
      <c r="J7" s="65">
        <v>11.4819902020336</v>
      </c>
      <c r="K7" s="64">
        <v>1621568.8606</v>
      </c>
      <c r="L7" s="65">
        <v>10.024536928909299</v>
      </c>
      <c r="M7" s="65">
        <v>0.279180403928386</v>
      </c>
      <c r="N7" s="64">
        <v>308473690.71670002</v>
      </c>
      <c r="O7" s="64">
        <v>1943256534.9184</v>
      </c>
      <c r="P7" s="64">
        <v>972532</v>
      </c>
      <c r="Q7" s="64">
        <v>828188</v>
      </c>
      <c r="R7" s="65">
        <v>17.428892956671699</v>
      </c>
      <c r="S7" s="64">
        <v>18.575739905627799</v>
      </c>
      <c r="T7" s="64">
        <v>18.4213423376093</v>
      </c>
      <c r="U7" s="66">
        <v>0.83117856302281701</v>
      </c>
      <c r="V7" s="54"/>
      <c r="W7" s="54"/>
    </row>
    <row r="8" spans="1:23" ht="13.5" thickBot="1" x14ac:dyDescent="0.25">
      <c r="A8" s="49">
        <v>42077</v>
      </c>
      <c r="B8" s="52" t="s">
        <v>6</v>
      </c>
      <c r="C8" s="53"/>
      <c r="D8" s="67">
        <v>753995.17429999996</v>
      </c>
      <c r="E8" s="67">
        <v>1111507.2102999999</v>
      </c>
      <c r="F8" s="68">
        <v>67.835383100798197</v>
      </c>
      <c r="G8" s="67">
        <v>909219.11100000003</v>
      </c>
      <c r="H8" s="68">
        <v>-17.072225475911701</v>
      </c>
      <c r="I8" s="67">
        <v>200848.97880000001</v>
      </c>
      <c r="J8" s="68">
        <v>26.637966083332799</v>
      </c>
      <c r="K8" s="67">
        <v>-64212.431700000001</v>
      </c>
      <c r="L8" s="68">
        <v>-7.0623715365349398</v>
      </c>
      <c r="M8" s="68">
        <v>-4.1278830824904</v>
      </c>
      <c r="N8" s="67">
        <v>14650483.840600001</v>
      </c>
      <c r="O8" s="67">
        <v>83518461.251300007</v>
      </c>
      <c r="P8" s="67">
        <v>29449</v>
      </c>
      <c r="Q8" s="67">
        <v>25502</v>
      </c>
      <c r="R8" s="68">
        <v>15.477217473139399</v>
      </c>
      <c r="S8" s="67">
        <v>25.603421993955699</v>
      </c>
      <c r="T8" s="67">
        <v>24.5975287585287</v>
      </c>
      <c r="U8" s="69">
        <v>3.9287452890647701</v>
      </c>
      <c r="V8" s="54"/>
      <c r="W8" s="54"/>
    </row>
    <row r="9" spans="1:23" ht="12" customHeight="1" thickBot="1" x14ac:dyDescent="0.25">
      <c r="A9" s="50"/>
      <c r="B9" s="52" t="s">
        <v>7</v>
      </c>
      <c r="C9" s="53"/>
      <c r="D9" s="67">
        <v>155192.45670000001</v>
      </c>
      <c r="E9" s="67">
        <v>159678.4515</v>
      </c>
      <c r="F9" s="68">
        <v>97.190607274895797</v>
      </c>
      <c r="G9" s="67">
        <v>116645.24830000001</v>
      </c>
      <c r="H9" s="68">
        <v>33.046531223338299</v>
      </c>
      <c r="I9" s="67">
        <v>37633.652300000002</v>
      </c>
      <c r="J9" s="68">
        <v>24.249665931089002</v>
      </c>
      <c r="K9" s="67">
        <v>22539.710299999999</v>
      </c>
      <c r="L9" s="68">
        <v>19.323299172916201</v>
      </c>
      <c r="M9" s="68">
        <v>0.66965998227581502</v>
      </c>
      <c r="N9" s="67">
        <v>2929060.0342999999</v>
      </c>
      <c r="O9" s="67">
        <v>12992192.206499999</v>
      </c>
      <c r="P9" s="67">
        <v>8078</v>
      </c>
      <c r="Q9" s="67">
        <v>5472</v>
      </c>
      <c r="R9" s="68">
        <v>47.624269005847999</v>
      </c>
      <c r="S9" s="67">
        <v>19.211742597177501</v>
      </c>
      <c r="T9" s="67">
        <v>18.4192551900585</v>
      </c>
      <c r="U9" s="69">
        <v>4.1250157455027603</v>
      </c>
      <c r="V9" s="54"/>
      <c r="W9" s="54"/>
    </row>
    <row r="10" spans="1:23" ht="13.5" thickBot="1" x14ac:dyDescent="0.25">
      <c r="A10" s="50"/>
      <c r="B10" s="52" t="s">
        <v>8</v>
      </c>
      <c r="C10" s="53"/>
      <c r="D10" s="67">
        <v>194468.1336</v>
      </c>
      <c r="E10" s="67">
        <v>237307.25229999999</v>
      </c>
      <c r="F10" s="68">
        <v>81.947825747085304</v>
      </c>
      <c r="G10" s="67">
        <v>159232.49239999999</v>
      </c>
      <c r="H10" s="68">
        <v>22.128424085384701</v>
      </c>
      <c r="I10" s="67">
        <v>49592.107000000004</v>
      </c>
      <c r="J10" s="68">
        <v>25.501405336673599</v>
      </c>
      <c r="K10" s="67">
        <v>32176.367300000002</v>
      </c>
      <c r="L10" s="68">
        <v>20.2071617513663</v>
      </c>
      <c r="M10" s="68">
        <v>0.54125872997477897</v>
      </c>
      <c r="N10" s="67">
        <v>3062748.6127999998</v>
      </c>
      <c r="O10" s="67">
        <v>21068069.214699998</v>
      </c>
      <c r="P10" s="67">
        <v>100368</v>
      </c>
      <c r="Q10" s="67">
        <v>82704</v>
      </c>
      <c r="R10" s="68">
        <v>21.358096343586801</v>
      </c>
      <c r="S10" s="67">
        <v>1.93755114777618</v>
      </c>
      <c r="T10" s="67">
        <v>1.62613187753918</v>
      </c>
      <c r="U10" s="69">
        <v>16.072828353173399</v>
      </c>
      <c r="V10" s="54"/>
      <c r="W10" s="54"/>
    </row>
    <row r="11" spans="1:23" ht="13.5" thickBot="1" x14ac:dyDescent="0.25">
      <c r="A11" s="50"/>
      <c r="B11" s="52" t="s">
        <v>9</v>
      </c>
      <c r="C11" s="53"/>
      <c r="D11" s="67">
        <v>65397.597300000001</v>
      </c>
      <c r="E11" s="67">
        <v>87755.760299999994</v>
      </c>
      <c r="F11" s="68">
        <v>74.522284436295905</v>
      </c>
      <c r="G11" s="67">
        <v>78534.377500000002</v>
      </c>
      <c r="H11" s="68">
        <v>-16.7274264063531</v>
      </c>
      <c r="I11" s="67">
        <v>16116.671899999999</v>
      </c>
      <c r="J11" s="68">
        <v>24.6441345942231</v>
      </c>
      <c r="K11" s="67">
        <v>8697.1152000000002</v>
      </c>
      <c r="L11" s="68">
        <v>11.074277885503101</v>
      </c>
      <c r="M11" s="68">
        <v>0.85310548720798796</v>
      </c>
      <c r="N11" s="67">
        <v>1021674.784</v>
      </c>
      <c r="O11" s="67">
        <v>6347798.6124</v>
      </c>
      <c r="P11" s="67">
        <v>3162</v>
      </c>
      <c r="Q11" s="67">
        <v>2506</v>
      </c>
      <c r="R11" s="68">
        <v>26.177174780526698</v>
      </c>
      <c r="S11" s="67">
        <v>20.6823520872865</v>
      </c>
      <c r="T11" s="67">
        <v>20.274651556264999</v>
      </c>
      <c r="U11" s="69">
        <v>1.97124838268359</v>
      </c>
      <c r="V11" s="54"/>
      <c r="W11" s="54"/>
    </row>
    <row r="12" spans="1:23" ht="13.5" thickBot="1" x14ac:dyDescent="0.25">
      <c r="A12" s="50"/>
      <c r="B12" s="52" t="s">
        <v>10</v>
      </c>
      <c r="C12" s="53"/>
      <c r="D12" s="67">
        <v>269773.25949999999</v>
      </c>
      <c r="E12" s="67">
        <v>156907.72750000001</v>
      </c>
      <c r="F12" s="68">
        <v>171.931149471271</v>
      </c>
      <c r="G12" s="67">
        <v>145328.8603</v>
      </c>
      <c r="H12" s="68">
        <v>85.6295156675085</v>
      </c>
      <c r="I12" s="67">
        <v>-29502.032899999998</v>
      </c>
      <c r="J12" s="68">
        <v>-10.9358625664676</v>
      </c>
      <c r="K12" s="67">
        <v>18908.565200000001</v>
      </c>
      <c r="L12" s="68">
        <v>13.010881087877101</v>
      </c>
      <c r="M12" s="68">
        <v>-2.5602470408489801</v>
      </c>
      <c r="N12" s="67">
        <v>3857410.6557</v>
      </c>
      <c r="O12" s="67">
        <v>24055353.015799999</v>
      </c>
      <c r="P12" s="67">
        <v>2124</v>
      </c>
      <c r="Q12" s="67">
        <v>2089</v>
      </c>
      <c r="R12" s="68">
        <v>1.6754427955959701</v>
      </c>
      <c r="S12" s="67">
        <v>127.011892419962</v>
      </c>
      <c r="T12" s="67">
        <v>133.00058511249401</v>
      </c>
      <c r="U12" s="69">
        <v>-4.7150645332723604</v>
      </c>
      <c r="V12" s="54"/>
      <c r="W12" s="54"/>
    </row>
    <row r="13" spans="1:23" ht="13.5" thickBot="1" x14ac:dyDescent="0.25">
      <c r="A13" s="50"/>
      <c r="B13" s="52" t="s">
        <v>11</v>
      </c>
      <c r="C13" s="53"/>
      <c r="D13" s="67">
        <v>279666.53110000002</v>
      </c>
      <c r="E13" s="67">
        <v>380757.05530000001</v>
      </c>
      <c r="F13" s="68">
        <v>73.450124484141099</v>
      </c>
      <c r="G13" s="67">
        <v>312579.77740000002</v>
      </c>
      <c r="H13" s="68">
        <v>-10.529550751417201</v>
      </c>
      <c r="I13" s="67">
        <v>67415.0092</v>
      </c>
      <c r="J13" s="68">
        <v>24.105497692140499</v>
      </c>
      <c r="K13" s="67">
        <v>50890.650300000001</v>
      </c>
      <c r="L13" s="68">
        <v>16.280851795116799</v>
      </c>
      <c r="M13" s="68">
        <v>0.32470323728600498</v>
      </c>
      <c r="N13" s="67">
        <v>11712488.881100001</v>
      </c>
      <c r="O13" s="67">
        <v>37765706.602200001</v>
      </c>
      <c r="P13" s="67">
        <v>10652</v>
      </c>
      <c r="Q13" s="67">
        <v>8927</v>
      </c>
      <c r="R13" s="68">
        <v>19.323400918561699</v>
      </c>
      <c r="S13" s="67">
        <v>26.254837692452099</v>
      </c>
      <c r="T13" s="67">
        <v>25.8000239610171</v>
      </c>
      <c r="U13" s="69">
        <v>1.7323044871297699</v>
      </c>
      <c r="V13" s="54"/>
      <c r="W13" s="54"/>
    </row>
    <row r="14" spans="1:23" ht="13.5" thickBot="1" x14ac:dyDescent="0.25">
      <c r="A14" s="50"/>
      <c r="B14" s="52" t="s">
        <v>12</v>
      </c>
      <c r="C14" s="53"/>
      <c r="D14" s="67">
        <v>164760.87150000001</v>
      </c>
      <c r="E14" s="67">
        <v>144966.13370000001</v>
      </c>
      <c r="F14" s="68">
        <v>113.65473251908899</v>
      </c>
      <c r="G14" s="67">
        <v>107405.5022</v>
      </c>
      <c r="H14" s="68">
        <v>53.400773819946799</v>
      </c>
      <c r="I14" s="67">
        <v>27290.6247</v>
      </c>
      <c r="J14" s="68">
        <v>16.563777826339098</v>
      </c>
      <c r="K14" s="67">
        <v>15161.0461</v>
      </c>
      <c r="L14" s="68">
        <v>14.1157071001526</v>
      </c>
      <c r="M14" s="68">
        <v>0.80004892274550898</v>
      </c>
      <c r="N14" s="67">
        <v>2268633.5698000002</v>
      </c>
      <c r="O14" s="67">
        <v>17083213.304900002</v>
      </c>
      <c r="P14" s="67">
        <v>3756</v>
      </c>
      <c r="Q14" s="67">
        <v>2070</v>
      </c>
      <c r="R14" s="68">
        <v>81.4492753623189</v>
      </c>
      <c r="S14" s="67">
        <v>43.866046725239599</v>
      </c>
      <c r="T14" s="67">
        <v>57.631657971014498</v>
      </c>
      <c r="U14" s="69">
        <v>-31.381016237906</v>
      </c>
      <c r="V14" s="54"/>
      <c r="W14" s="54"/>
    </row>
    <row r="15" spans="1:23" ht="13.5" thickBot="1" x14ac:dyDescent="0.25">
      <c r="A15" s="50"/>
      <c r="B15" s="52" t="s">
        <v>13</v>
      </c>
      <c r="C15" s="53"/>
      <c r="D15" s="67">
        <v>105021.8342</v>
      </c>
      <c r="E15" s="67">
        <v>133578.6244</v>
      </c>
      <c r="F15" s="68">
        <v>78.621736577787402</v>
      </c>
      <c r="G15" s="67">
        <v>103692.47289999999</v>
      </c>
      <c r="H15" s="68">
        <v>1.28202294999948</v>
      </c>
      <c r="I15" s="67">
        <v>17366.9863</v>
      </c>
      <c r="J15" s="68">
        <v>16.536548263789498</v>
      </c>
      <c r="K15" s="67">
        <v>3660.8717000000001</v>
      </c>
      <c r="L15" s="68">
        <v>3.5305086257615899</v>
      </c>
      <c r="M15" s="68">
        <v>3.7439483607141999</v>
      </c>
      <c r="N15" s="67">
        <v>3003109.9286000002</v>
      </c>
      <c r="O15" s="67">
        <v>14129586.6204</v>
      </c>
      <c r="P15" s="67">
        <v>4622</v>
      </c>
      <c r="Q15" s="67">
        <v>4120</v>
      </c>
      <c r="R15" s="68">
        <v>12.184466019417499</v>
      </c>
      <c r="S15" s="67">
        <v>22.722162310687999</v>
      </c>
      <c r="T15" s="67">
        <v>20.071104708737899</v>
      </c>
      <c r="U15" s="69">
        <v>11.667276932984301</v>
      </c>
      <c r="V15" s="54"/>
      <c r="W15" s="54"/>
    </row>
    <row r="16" spans="1:23" ht="13.5" thickBot="1" x14ac:dyDescent="0.25">
      <c r="A16" s="50"/>
      <c r="B16" s="52" t="s">
        <v>14</v>
      </c>
      <c r="C16" s="53"/>
      <c r="D16" s="67">
        <v>869721.69810000004</v>
      </c>
      <c r="E16" s="67">
        <v>997721.38309999998</v>
      </c>
      <c r="F16" s="68">
        <v>87.170798665024606</v>
      </c>
      <c r="G16" s="67">
        <v>664575.24190000002</v>
      </c>
      <c r="H16" s="68">
        <v>30.868808114712898</v>
      </c>
      <c r="I16" s="67">
        <v>80882.028099999996</v>
      </c>
      <c r="J16" s="68">
        <v>9.2997597135607197</v>
      </c>
      <c r="K16" s="67">
        <v>39128.338100000001</v>
      </c>
      <c r="L16" s="68">
        <v>5.8877213042323504</v>
      </c>
      <c r="M16" s="68">
        <v>1.0670959214595399</v>
      </c>
      <c r="N16" s="67">
        <v>13452703.537699999</v>
      </c>
      <c r="O16" s="67">
        <v>98613121.828099996</v>
      </c>
      <c r="P16" s="67">
        <v>46742</v>
      </c>
      <c r="Q16" s="67">
        <v>35340</v>
      </c>
      <c r="R16" s="68">
        <v>32.263723825693297</v>
      </c>
      <c r="S16" s="67">
        <v>18.606856747678702</v>
      </c>
      <c r="T16" s="67">
        <v>18.837400531975099</v>
      </c>
      <c r="U16" s="69">
        <v>-1.23902595383346</v>
      </c>
      <c r="V16" s="54"/>
      <c r="W16" s="54"/>
    </row>
    <row r="17" spans="1:21" ht="12" thickBot="1" x14ac:dyDescent="0.2">
      <c r="A17" s="50"/>
      <c r="B17" s="52" t="s">
        <v>15</v>
      </c>
      <c r="C17" s="53"/>
      <c r="D17" s="67">
        <v>517269.53639999998</v>
      </c>
      <c r="E17" s="67">
        <v>787150.20849999995</v>
      </c>
      <c r="F17" s="68">
        <v>65.714209411913004</v>
      </c>
      <c r="G17" s="67">
        <v>733560.15319999994</v>
      </c>
      <c r="H17" s="68">
        <v>-29.485055295939699</v>
      </c>
      <c r="I17" s="67">
        <v>73836.612599999993</v>
      </c>
      <c r="J17" s="68">
        <v>14.274301385284501</v>
      </c>
      <c r="K17" s="67">
        <v>41792.701800000003</v>
      </c>
      <c r="L17" s="68">
        <v>5.6972426347980099</v>
      </c>
      <c r="M17" s="68">
        <v>0.76673460723709397</v>
      </c>
      <c r="N17" s="67">
        <v>10829400.1587</v>
      </c>
      <c r="O17" s="67">
        <v>125984579.1595</v>
      </c>
      <c r="P17" s="67">
        <v>12009</v>
      </c>
      <c r="Q17" s="67">
        <v>9920</v>
      </c>
      <c r="R17" s="68">
        <v>21.058467741935502</v>
      </c>
      <c r="S17" s="67">
        <v>43.073489582812897</v>
      </c>
      <c r="T17" s="67">
        <v>47.396155362903201</v>
      </c>
      <c r="U17" s="69">
        <v>-10.0355597420998</v>
      </c>
    </row>
    <row r="18" spans="1:21" ht="12" thickBot="1" x14ac:dyDescent="0.2">
      <c r="A18" s="50"/>
      <c r="B18" s="52" t="s">
        <v>16</v>
      </c>
      <c r="C18" s="53"/>
      <c r="D18" s="67">
        <v>2088615.763</v>
      </c>
      <c r="E18" s="67">
        <v>2542925.0348999999</v>
      </c>
      <c r="F18" s="68">
        <v>82.134382033882304</v>
      </c>
      <c r="G18" s="67">
        <v>1879058.7615</v>
      </c>
      <c r="H18" s="68">
        <v>11.152232479026701</v>
      </c>
      <c r="I18" s="67">
        <v>250860.64249999999</v>
      </c>
      <c r="J18" s="68">
        <v>12.0108565177002</v>
      </c>
      <c r="K18" s="67">
        <v>254501.26620000001</v>
      </c>
      <c r="L18" s="68">
        <v>13.5440823573202</v>
      </c>
      <c r="M18" s="68">
        <v>-1.4304933544570001E-2</v>
      </c>
      <c r="N18" s="67">
        <v>29534264.005800001</v>
      </c>
      <c r="O18" s="67">
        <v>276225891.5413</v>
      </c>
      <c r="P18" s="67">
        <v>97570</v>
      </c>
      <c r="Q18" s="67">
        <v>73935</v>
      </c>
      <c r="R18" s="68">
        <v>31.967268546696399</v>
      </c>
      <c r="S18" s="67">
        <v>21.406331485087598</v>
      </c>
      <c r="T18" s="67">
        <v>21.071423082437299</v>
      </c>
      <c r="U18" s="69">
        <v>1.56452964807942</v>
      </c>
    </row>
    <row r="19" spans="1:21" ht="12" thickBot="1" x14ac:dyDescent="0.2">
      <c r="A19" s="50"/>
      <c r="B19" s="52" t="s">
        <v>17</v>
      </c>
      <c r="C19" s="53"/>
      <c r="D19" s="67">
        <v>659107.51630000002</v>
      </c>
      <c r="E19" s="67">
        <v>905649.01650000003</v>
      </c>
      <c r="F19" s="68">
        <v>72.777367864562805</v>
      </c>
      <c r="G19" s="67">
        <v>675129.07940000005</v>
      </c>
      <c r="H19" s="68">
        <v>-2.3731110966570399</v>
      </c>
      <c r="I19" s="67">
        <v>75286.4228</v>
      </c>
      <c r="J19" s="68">
        <v>11.422479783364</v>
      </c>
      <c r="K19" s="67">
        <v>60957.000399999997</v>
      </c>
      <c r="L19" s="68">
        <v>9.0289401330740606</v>
      </c>
      <c r="M19" s="68">
        <v>0.235074270485265</v>
      </c>
      <c r="N19" s="67">
        <v>11089477.366</v>
      </c>
      <c r="O19" s="67">
        <v>74400771.172999993</v>
      </c>
      <c r="P19" s="67">
        <v>15333</v>
      </c>
      <c r="Q19" s="67">
        <v>12019</v>
      </c>
      <c r="R19" s="68">
        <v>27.573009401780499</v>
      </c>
      <c r="S19" s="67">
        <v>42.986207284941003</v>
      </c>
      <c r="T19" s="67">
        <v>44.187879449205397</v>
      </c>
      <c r="U19" s="69">
        <v>-2.7954831099635502</v>
      </c>
    </row>
    <row r="20" spans="1:21" ht="12" thickBot="1" x14ac:dyDescent="0.2">
      <c r="A20" s="50"/>
      <c r="B20" s="52" t="s">
        <v>18</v>
      </c>
      <c r="C20" s="53"/>
      <c r="D20" s="67">
        <v>914741.25600000005</v>
      </c>
      <c r="E20" s="67">
        <v>1145290.4957999999</v>
      </c>
      <c r="F20" s="68">
        <v>79.869802408605693</v>
      </c>
      <c r="G20" s="67">
        <v>763202.70889999997</v>
      </c>
      <c r="H20" s="68">
        <v>19.855609176022401</v>
      </c>
      <c r="I20" s="67">
        <v>76942.7215</v>
      </c>
      <c r="J20" s="68">
        <v>8.4114191849678601</v>
      </c>
      <c r="K20" s="67">
        <v>54911.073499999999</v>
      </c>
      <c r="L20" s="68">
        <v>7.1948216194283496</v>
      </c>
      <c r="M20" s="68">
        <v>0.40122413560171999</v>
      </c>
      <c r="N20" s="67">
        <v>12897277.5767</v>
      </c>
      <c r="O20" s="67">
        <v>109536040.9445</v>
      </c>
      <c r="P20" s="67">
        <v>38985</v>
      </c>
      <c r="Q20" s="67">
        <v>33998</v>
      </c>
      <c r="R20" s="68">
        <v>14.668509912347799</v>
      </c>
      <c r="S20" s="67">
        <v>23.463928587918399</v>
      </c>
      <c r="T20" s="67">
        <v>23.470012186010901</v>
      </c>
      <c r="U20" s="69">
        <v>-2.5927448891253001E-2</v>
      </c>
    </row>
    <row r="21" spans="1:21" ht="12" thickBot="1" x14ac:dyDescent="0.2">
      <c r="A21" s="50"/>
      <c r="B21" s="52" t="s">
        <v>19</v>
      </c>
      <c r="C21" s="53"/>
      <c r="D21" s="67">
        <v>439029.71490000002</v>
      </c>
      <c r="E21" s="67">
        <v>579818.29040000006</v>
      </c>
      <c r="F21" s="68">
        <v>75.718500462813296</v>
      </c>
      <c r="G21" s="67">
        <v>452956.45199999999</v>
      </c>
      <c r="H21" s="68">
        <v>-3.0746304724234199</v>
      </c>
      <c r="I21" s="67">
        <v>51322.5913</v>
      </c>
      <c r="J21" s="68">
        <v>11.6900040152612</v>
      </c>
      <c r="K21" s="67">
        <v>47011.160300000003</v>
      </c>
      <c r="L21" s="68">
        <v>10.378737314023301</v>
      </c>
      <c r="M21" s="68">
        <v>9.1710797446536999E-2</v>
      </c>
      <c r="N21" s="67">
        <v>6610768.1147999996</v>
      </c>
      <c r="O21" s="67">
        <v>45516693.933700003</v>
      </c>
      <c r="P21" s="67">
        <v>36532</v>
      </c>
      <c r="Q21" s="67">
        <v>31842</v>
      </c>
      <c r="R21" s="68">
        <v>14.7289743106589</v>
      </c>
      <c r="S21" s="67">
        <v>12.0176753230045</v>
      </c>
      <c r="T21" s="67">
        <v>11.833246959989999</v>
      </c>
      <c r="U21" s="69">
        <v>1.5346425831749899</v>
      </c>
    </row>
    <row r="22" spans="1:21" ht="12" thickBot="1" x14ac:dyDescent="0.2">
      <c r="A22" s="50"/>
      <c r="B22" s="52" t="s">
        <v>20</v>
      </c>
      <c r="C22" s="53"/>
      <c r="D22" s="67">
        <v>1318161.8241999999</v>
      </c>
      <c r="E22" s="67">
        <v>1264302.3407000001</v>
      </c>
      <c r="F22" s="68">
        <v>104.260016118469</v>
      </c>
      <c r="G22" s="67">
        <v>1072583.5373</v>
      </c>
      <c r="H22" s="68">
        <v>22.895958996181399</v>
      </c>
      <c r="I22" s="67">
        <v>146807.46170000001</v>
      </c>
      <c r="J22" s="68">
        <v>11.137286712812999</v>
      </c>
      <c r="K22" s="67">
        <v>145461.70209999999</v>
      </c>
      <c r="L22" s="68">
        <v>13.5618063340939</v>
      </c>
      <c r="M22" s="68">
        <v>9.2516420512860006E-3</v>
      </c>
      <c r="N22" s="67">
        <v>24551968.0867</v>
      </c>
      <c r="O22" s="67">
        <v>123575930.32430001</v>
      </c>
      <c r="P22" s="67">
        <v>77903</v>
      </c>
      <c r="Q22" s="67">
        <v>63191</v>
      </c>
      <c r="R22" s="68">
        <v>23.2817964583564</v>
      </c>
      <c r="S22" s="67">
        <v>16.9205527925754</v>
      </c>
      <c r="T22" s="67">
        <v>16.6281182842493</v>
      </c>
      <c r="U22" s="69">
        <v>1.7282798730687099</v>
      </c>
    </row>
    <row r="23" spans="1:21" ht="12" thickBot="1" x14ac:dyDescent="0.2">
      <c r="A23" s="50"/>
      <c r="B23" s="52" t="s">
        <v>21</v>
      </c>
      <c r="C23" s="53"/>
      <c r="D23" s="67">
        <v>3088712.8114999998</v>
      </c>
      <c r="E23" s="67">
        <v>3443069.6488000001</v>
      </c>
      <c r="F23" s="68">
        <v>89.708113008300501</v>
      </c>
      <c r="G23" s="67">
        <v>2436079.6406</v>
      </c>
      <c r="H23" s="68">
        <v>26.790305211009301</v>
      </c>
      <c r="I23" s="67">
        <v>245162.7556</v>
      </c>
      <c r="J23" s="68">
        <v>7.9373762004418698</v>
      </c>
      <c r="K23" s="67">
        <v>105342.83</v>
      </c>
      <c r="L23" s="68">
        <v>4.3242769343146099</v>
      </c>
      <c r="M23" s="68">
        <v>1.32728469132641</v>
      </c>
      <c r="N23" s="67">
        <v>78871247.960999995</v>
      </c>
      <c r="O23" s="67">
        <v>270864068.64859998</v>
      </c>
      <c r="P23" s="67">
        <v>91632</v>
      </c>
      <c r="Q23" s="67">
        <v>82435</v>
      </c>
      <c r="R23" s="68">
        <v>11.1566688906411</v>
      </c>
      <c r="S23" s="67">
        <v>33.707796528505298</v>
      </c>
      <c r="T23" s="67">
        <v>33.659270593801203</v>
      </c>
      <c r="U23" s="69">
        <v>0.14396056610555499</v>
      </c>
    </row>
    <row r="24" spans="1:21" ht="12" thickBot="1" x14ac:dyDescent="0.2">
      <c r="A24" s="50"/>
      <c r="B24" s="52" t="s">
        <v>22</v>
      </c>
      <c r="C24" s="53"/>
      <c r="D24" s="67">
        <v>236593.2936</v>
      </c>
      <c r="E24" s="67">
        <v>354293.57789999997</v>
      </c>
      <c r="F24" s="68">
        <v>66.778882925949901</v>
      </c>
      <c r="G24" s="67">
        <v>257346.29399999999</v>
      </c>
      <c r="H24" s="68">
        <v>-8.0642313038321802</v>
      </c>
      <c r="I24" s="67">
        <v>40578.630899999996</v>
      </c>
      <c r="J24" s="68">
        <v>17.151217721582999</v>
      </c>
      <c r="K24" s="67">
        <v>40574.6034</v>
      </c>
      <c r="L24" s="68">
        <v>15.766538841239299</v>
      </c>
      <c r="M24" s="68">
        <v>9.9261598697E-5</v>
      </c>
      <c r="N24" s="67">
        <v>3367184.5306000002</v>
      </c>
      <c r="O24" s="67">
        <v>28825514.5176</v>
      </c>
      <c r="P24" s="67">
        <v>24862</v>
      </c>
      <c r="Q24" s="67">
        <v>20437</v>
      </c>
      <c r="R24" s="68">
        <v>21.651905857024001</v>
      </c>
      <c r="S24" s="67">
        <v>9.51626150752152</v>
      </c>
      <c r="T24" s="67">
        <v>9.3158704408670605</v>
      </c>
      <c r="U24" s="69">
        <v>2.1057751144824799</v>
      </c>
    </row>
    <row r="25" spans="1:21" ht="12" thickBot="1" x14ac:dyDescent="0.2">
      <c r="A25" s="50"/>
      <c r="B25" s="52" t="s">
        <v>23</v>
      </c>
      <c r="C25" s="53"/>
      <c r="D25" s="67">
        <v>260503.80309999999</v>
      </c>
      <c r="E25" s="67">
        <v>294975.78779999999</v>
      </c>
      <c r="F25" s="68">
        <v>88.313622295205903</v>
      </c>
      <c r="G25" s="67">
        <v>230397.50459999999</v>
      </c>
      <c r="H25" s="68">
        <v>13.0671113614136</v>
      </c>
      <c r="I25" s="67">
        <v>18505.665199999999</v>
      </c>
      <c r="J25" s="68">
        <v>7.1037984780960004</v>
      </c>
      <c r="K25" s="67">
        <v>33177.496400000004</v>
      </c>
      <c r="L25" s="68">
        <v>14.400110998424401</v>
      </c>
      <c r="M25" s="68">
        <v>-0.442222373355453</v>
      </c>
      <c r="N25" s="67">
        <v>3458094.8942999998</v>
      </c>
      <c r="O25" s="67">
        <v>36633251.905599996</v>
      </c>
      <c r="P25" s="67">
        <v>18472</v>
      </c>
      <c r="Q25" s="67">
        <v>14118</v>
      </c>
      <c r="R25" s="68">
        <v>30.840062331774998</v>
      </c>
      <c r="S25" s="67">
        <v>14.1026311769164</v>
      </c>
      <c r="T25" s="67">
        <v>13.8178609505596</v>
      </c>
      <c r="U25" s="69">
        <v>2.0192701828787998</v>
      </c>
    </row>
    <row r="26" spans="1:21" ht="12" thickBot="1" x14ac:dyDescent="0.2">
      <c r="A26" s="50"/>
      <c r="B26" s="52" t="s">
        <v>24</v>
      </c>
      <c r="C26" s="53"/>
      <c r="D26" s="67">
        <v>579784.22479999997</v>
      </c>
      <c r="E26" s="67">
        <v>757964.84860000003</v>
      </c>
      <c r="F26" s="68">
        <v>76.492231252002199</v>
      </c>
      <c r="G26" s="67">
        <v>572392.43039999995</v>
      </c>
      <c r="H26" s="68">
        <v>1.29138577091847</v>
      </c>
      <c r="I26" s="67">
        <v>119130.0333</v>
      </c>
      <c r="J26" s="68">
        <v>20.547305049752701</v>
      </c>
      <c r="K26" s="67">
        <v>111328.4976</v>
      </c>
      <c r="L26" s="68">
        <v>19.449680269566301</v>
      </c>
      <c r="M26" s="68">
        <v>7.0076717715447004E-2</v>
      </c>
      <c r="N26" s="67">
        <v>7549424.7056999998</v>
      </c>
      <c r="O26" s="67">
        <v>66483602.809100002</v>
      </c>
      <c r="P26" s="67">
        <v>40163</v>
      </c>
      <c r="Q26" s="67">
        <v>37351</v>
      </c>
      <c r="R26" s="68">
        <v>7.5285802254290397</v>
      </c>
      <c r="S26" s="67">
        <v>14.4357798172447</v>
      </c>
      <c r="T26" s="67">
        <v>14.616829113009</v>
      </c>
      <c r="U26" s="69">
        <v>-1.2541705266799299</v>
      </c>
    </row>
    <row r="27" spans="1:21" ht="12" thickBot="1" x14ac:dyDescent="0.2">
      <c r="A27" s="50"/>
      <c r="B27" s="52" t="s">
        <v>25</v>
      </c>
      <c r="C27" s="53"/>
      <c r="D27" s="67">
        <v>277662.36259999999</v>
      </c>
      <c r="E27" s="67">
        <v>428936.5526</v>
      </c>
      <c r="F27" s="68">
        <v>64.732735160234995</v>
      </c>
      <c r="G27" s="67">
        <v>298344.0625</v>
      </c>
      <c r="H27" s="68">
        <v>-6.9321640681218497</v>
      </c>
      <c r="I27" s="67">
        <v>73408.471999999994</v>
      </c>
      <c r="J27" s="68">
        <v>26.438034781743902</v>
      </c>
      <c r="K27" s="67">
        <v>87312.189899999998</v>
      </c>
      <c r="L27" s="68">
        <v>29.265603333399699</v>
      </c>
      <c r="M27" s="68">
        <v>-0.159241429128328</v>
      </c>
      <c r="N27" s="67">
        <v>3523903.8492999999</v>
      </c>
      <c r="O27" s="67">
        <v>22848323.345699999</v>
      </c>
      <c r="P27" s="67">
        <v>36182</v>
      </c>
      <c r="Q27" s="67">
        <v>30786</v>
      </c>
      <c r="R27" s="68">
        <v>17.527447541090101</v>
      </c>
      <c r="S27" s="67">
        <v>7.6740468354430398</v>
      </c>
      <c r="T27" s="67">
        <v>7.5286669135321302</v>
      </c>
      <c r="U27" s="69">
        <v>1.8944362085395099</v>
      </c>
    </row>
    <row r="28" spans="1:21" ht="12" thickBot="1" x14ac:dyDescent="0.2">
      <c r="A28" s="50"/>
      <c r="B28" s="52" t="s">
        <v>26</v>
      </c>
      <c r="C28" s="53"/>
      <c r="D28" s="67">
        <v>773922.94310000003</v>
      </c>
      <c r="E28" s="67">
        <v>1075746.7165000001</v>
      </c>
      <c r="F28" s="68">
        <v>71.942858967583007</v>
      </c>
      <c r="G28" s="67">
        <v>818590.11829999997</v>
      </c>
      <c r="H28" s="68">
        <v>-5.4565983880629103</v>
      </c>
      <c r="I28" s="67">
        <v>42448.280899999998</v>
      </c>
      <c r="J28" s="68">
        <v>5.4848200687746198</v>
      </c>
      <c r="K28" s="67">
        <v>72584.607399999994</v>
      </c>
      <c r="L28" s="68">
        <v>8.8670270721981694</v>
      </c>
      <c r="M28" s="68">
        <v>-0.415188944040496</v>
      </c>
      <c r="N28" s="67">
        <v>8765129.8409000002</v>
      </c>
      <c r="O28" s="67">
        <v>84287228.535999998</v>
      </c>
      <c r="P28" s="67">
        <v>38230</v>
      </c>
      <c r="Q28" s="67">
        <v>32268</v>
      </c>
      <c r="R28" s="68">
        <v>18.4765092351556</v>
      </c>
      <c r="S28" s="67">
        <v>20.243864585404101</v>
      </c>
      <c r="T28" s="67">
        <v>18.824383609148398</v>
      </c>
      <c r="U28" s="69">
        <v>7.0119070905028398</v>
      </c>
    </row>
    <row r="29" spans="1:21" ht="12" thickBot="1" x14ac:dyDescent="0.2">
      <c r="A29" s="50"/>
      <c r="B29" s="52" t="s">
        <v>27</v>
      </c>
      <c r="C29" s="53"/>
      <c r="D29" s="67">
        <v>878852.67740000004</v>
      </c>
      <c r="E29" s="67">
        <v>844842.10360000003</v>
      </c>
      <c r="F29" s="68">
        <v>104.025672212012</v>
      </c>
      <c r="G29" s="67">
        <v>641970.24190000002</v>
      </c>
      <c r="H29" s="68">
        <v>36.8992859854241</v>
      </c>
      <c r="I29" s="67">
        <v>117968.7686</v>
      </c>
      <c r="J29" s="68">
        <v>13.4230425227809</v>
      </c>
      <c r="K29" s="67">
        <v>113928.35159999999</v>
      </c>
      <c r="L29" s="68">
        <v>17.746671755814301</v>
      </c>
      <c r="M29" s="68">
        <v>3.5464543665002998E-2</v>
      </c>
      <c r="N29" s="67">
        <v>9782145.8871999998</v>
      </c>
      <c r="O29" s="67">
        <v>54426404.066500001</v>
      </c>
      <c r="P29" s="67">
        <v>102539</v>
      </c>
      <c r="Q29" s="67">
        <v>97992</v>
      </c>
      <c r="R29" s="68">
        <v>4.6401747081394404</v>
      </c>
      <c r="S29" s="67">
        <v>8.5709113351992894</v>
      </c>
      <c r="T29" s="67">
        <v>8.4148418187198999</v>
      </c>
      <c r="U29" s="69">
        <v>1.82092090765708</v>
      </c>
    </row>
    <row r="30" spans="1:21" ht="12" thickBot="1" x14ac:dyDescent="0.2">
      <c r="A30" s="50"/>
      <c r="B30" s="52" t="s">
        <v>28</v>
      </c>
      <c r="C30" s="53"/>
      <c r="D30" s="67">
        <v>1253817.8444999999</v>
      </c>
      <c r="E30" s="67">
        <v>1495597.0667999999</v>
      </c>
      <c r="F30" s="68">
        <v>83.833933104902798</v>
      </c>
      <c r="G30" s="67">
        <v>1020421.0935</v>
      </c>
      <c r="H30" s="68">
        <v>22.872591764980001</v>
      </c>
      <c r="I30" s="67">
        <v>122975.98360000001</v>
      </c>
      <c r="J30" s="68">
        <v>9.8081219803535902</v>
      </c>
      <c r="K30" s="67">
        <v>170046.12409999999</v>
      </c>
      <c r="L30" s="68">
        <v>16.664308997842198</v>
      </c>
      <c r="M30" s="68">
        <v>-0.27680807633297899</v>
      </c>
      <c r="N30" s="67">
        <v>14566812.455399999</v>
      </c>
      <c r="O30" s="67">
        <v>95215065.335099995</v>
      </c>
      <c r="P30" s="67">
        <v>73702</v>
      </c>
      <c r="Q30" s="67">
        <v>64888</v>
      </c>
      <c r="R30" s="68">
        <v>13.583405252126701</v>
      </c>
      <c r="S30" s="67">
        <v>17.011992137255401</v>
      </c>
      <c r="T30" s="67">
        <v>17.858613235112799</v>
      </c>
      <c r="U30" s="69">
        <v>-4.9766135031494496</v>
      </c>
    </row>
    <row r="31" spans="1:21" ht="12" thickBot="1" x14ac:dyDescent="0.2">
      <c r="A31" s="50"/>
      <c r="B31" s="52" t="s">
        <v>29</v>
      </c>
      <c r="C31" s="53"/>
      <c r="D31" s="67">
        <v>606739.88740000001</v>
      </c>
      <c r="E31" s="67">
        <v>909928.6446</v>
      </c>
      <c r="F31" s="68">
        <v>66.679941443839198</v>
      </c>
      <c r="G31" s="67">
        <v>685537.17189999996</v>
      </c>
      <c r="H31" s="68">
        <v>-11.494239514628999</v>
      </c>
      <c r="I31" s="67">
        <v>31795.328399999999</v>
      </c>
      <c r="J31" s="68">
        <v>5.2403557208426301</v>
      </c>
      <c r="K31" s="67">
        <v>45814.934099999999</v>
      </c>
      <c r="L31" s="68">
        <v>6.6830707331335004</v>
      </c>
      <c r="M31" s="68">
        <v>-0.30600514822087199</v>
      </c>
      <c r="N31" s="67">
        <v>9703251.2569999993</v>
      </c>
      <c r="O31" s="67">
        <v>103851819.29610001</v>
      </c>
      <c r="P31" s="67">
        <v>23687</v>
      </c>
      <c r="Q31" s="67">
        <v>22189</v>
      </c>
      <c r="R31" s="68">
        <v>6.7510928838613804</v>
      </c>
      <c r="S31" s="67">
        <v>25.614889492126501</v>
      </c>
      <c r="T31" s="67">
        <v>25.494575217450102</v>
      </c>
      <c r="U31" s="69">
        <v>0.46970444558576602</v>
      </c>
    </row>
    <row r="32" spans="1:21" ht="12" thickBot="1" x14ac:dyDescent="0.2">
      <c r="A32" s="50"/>
      <c r="B32" s="52" t="s">
        <v>30</v>
      </c>
      <c r="C32" s="53"/>
      <c r="D32" s="67">
        <v>134494.88930000001</v>
      </c>
      <c r="E32" s="67">
        <v>194718.74830000001</v>
      </c>
      <c r="F32" s="68">
        <v>69.071360859810895</v>
      </c>
      <c r="G32" s="67">
        <v>161204.2764</v>
      </c>
      <c r="H32" s="68">
        <v>-16.568659154999999</v>
      </c>
      <c r="I32" s="67">
        <v>35362.922599999998</v>
      </c>
      <c r="J32" s="68">
        <v>26.2931348425594</v>
      </c>
      <c r="K32" s="67">
        <v>46615.75</v>
      </c>
      <c r="L32" s="68">
        <v>28.917191926305499</v>
      </c>
      <c r="M32" s="68">
        <v>-0.24139539533312199</v>
      </c>
      <c r="N32" s="67">
        <v>2623351.4086000002</v>
      </c>
      <c r="O32" s="67">
        <v>11259554.053300001</v>
      </c>
      <c r="P32" s="67">
        <v>25215</v>
      </c>
      <c r="Q32" s="67">
        <v>22754</v>
      </c>
      <c r="R32" s="68">
        <v>10.8156807594269</v>
      </c>
      <c r="S32" s="67">
        <v>5.3339238270870499</v>
      </c>
      <c r="T32" s="67">
        <v>4.96188245143711</v>
      </c>
      <c r="U32" s="69">
        <v>6.9750035379324</v>
      </c>
    </row>
    <row r="33" spans="1:21" ht="12" thickBot="1" x14ac:dyDescent="0.2">
      <c r="A33" s="50"/>
      <c r="B33" s="52" t="s">
        <v>31</v>
      </c>
      <c r="C33" s="53"/>
      <c r="D33" s="70"/>
      <c r="E33" s="70"/>
      <c r="F33" s="70"/>
      <c r="G33" s="67">
        <v>7.6924000000000001</v>
      </c>
      <c r="H33" s="70"/>
      <c r="I33" s="70"/>
      <c r="J33" s="70"/>
      <c r="K33" s="67">
        <v>1.4978</v>
      </c>
      <c r="L33" s="68">
        <v>19.471166346003798</v>
      </c>
      <c r="M33" s="70"/>
      <c r="N33" s="67">
        <v>53.932400000000001</v>
      </c>
      <c r="O33" s="67">
        <v>130.255</v>
      </c>
      <c r="P33" s="70"/>
      <c r="Q33" s="70"/>
      <c r="R33" s="70"/>
      <c r="S33" s="70"/>
      <c r="T33" s="70"/>
      <c r="U33" s="71"/>
    </row>
    <row r="34" spans="1:21" ht="12" thickBot="1" x14ac:dyDescent="0.2">
      <c r="A34" s="50"/>
      <c r="B34" s="52" t="s">
        <v>32</v>
      </c>
      <c r="C34" s="53"/>
      <c r="D34" s="67">
        <v>115555.93610000001</v>
      </c>
      <c r="E34" s="67">
        <v>121014.9607</v>
      </c>
      <c r="F34" s="68">
        <v>95.4889671752792</v>
      </c>
      <c r="G34" s="67">
        <v>90254.464900000006</v>
      </c>
      <c r="H34" s="68">
        <v>28.033484247049099</v>
      </c>
      <c r="I34" s="67">
        <v>16519.1702</v>
      </c>
      <c r="J34" s="68">
        <v>14.295388672810899</v>
      </c>
      <c r="K34" s="67">
        <v>11214.8377</v>
      </c>
      <c r="L34" s="68">
        <v>12.4257982277395</v>
      </c>
      <c r="M34" s="68">
        <v>0.47297452195853001</v>
      </c>
      <c r="N34" s="67">
        <v>1632341.9776000001</v>
      </c>
      <c r="O34" s="67">
        <v>20491218.252099998</v>
      </c>
      <c r="P34" s="67">
        <v>7298</v>
      </c>
      <c r="Q34" s="67">
        <v>6402</v>
      </c>
      <c r="R34" s="68">
        <v>13.9956263667604</v>
      </c>
      <c r="S34" s="67">
        <v>15.833918347492499</v>
      </c>
      <c r="T34" s="67">
        <v>15.9708915963761</v>
      </c>
      <c r="U34" s="69">
        <v>-0.86506224092888795</v>
      </c>
    </row>
    <row r="35" spans="1:21" ht="12" thickBot="1" x14ac:dyDescent="0.2">
      <c r="A35" s="50"/>
      <c r="B35" s="52" t="s">
        <v>36</v>
      </c>
      <c r="C35" s="53"/>
      <c r="D35" s="70"/>
      <c r="E35" s="67">
        <v>362589.6102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0"/>
      <c r="B36" s="52" t="s">
        <v>37</v>
      </c>
      <c r="C36" s="53"/>
      <c r="D36" s="70"/>
      <c r="E36" s="67">
        <v>1310901.5618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50"/>
      <c r="B37" s="52" t="s">
        <v>38</v>
      </c>
      <c r="C37" s="53"/>
      <c r="D37" s="70"/>
      <c r="E37" s="67">
        <v>213233.4099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0"/>
      <c r="B38" s="52" t="s">
        <v>33</v>
      </c>
      <c r="C38" s="53"/>
      <c r="D38" s="67">
        <v>448900.00089999998</v>
      </c>
      <c r="E38" s="67">
        <v>117449.6586</v>
      </c>
      <c r="F38" s="68">
        <v>382.20630545110799</v>
      </c>
      <c r="G38" s="67">
        <v>225074.78510000001</v>
      </c>
      <c r="H38" s="68">
        <v>99.444820396276398</v>
      </c>
      <c r="I38" s="67">
        <v>26528.6162</v>
      </c>
      <c r="J38" s="68">
        <v>5.9096939511723701</v>
      </c>
      <c r="K38" s="67">
        <v>11881.8467</v>
      </c>
      <c r="L38" s="68">
        <v>5.2790661089472701</v>
      </c>
      <c r="M38" s="68">
        <v>1.23270143689028</v>
      </c>
      <c r="N38" s="67">
        <v>4771661.8859000001</v>
      </c>
      <c r="O38" s="67">
        <v>22836946.374699999</v>
      </c>
      <c r="P38" s="67">
        <v>501</v>
      </c>
      <c r="Q38" s="67">
        <v>304</v>
      </c>
      <c r="R38" s="68">
        <v>64.802631578947398</v>
      </c>
      <c r="S38" s="67">
        <v>896.00798582834295</v>
      </c>
      <c r="T38" s="67">
        <v>706.32591019736799</v>
      </c>
      <c r="U38" s="69">
        <v>21.169685832165602</v>
      </c>
    </row>
    <row r="39" spans="1:21" ht="12" thickBot="1" x14ac:dyDescent="0.2">
      <c r="A39" s="50"/>
      <c r="B39" s="52" t="s">
        <v>34</v>
      </c>
      <c r="C39" s="53"/>
      <c r="D39" s="67">
        <v>608725.66029999999</v>
      </c>
      <c r="E39" s="67">
        <v>368422.8762</v>
      </c>
      <c r="F39" s="68">
        <v>165.22471855671401</v>
      </c>
      <c r="G39" s="67">
        <v>545651.03810000001</v>
      </c>
      <c r="H39" s="68">
        <v>11.5595165766807</v>
      </c>
      <c r="I39" s="67">
        <v>40142.373599999999</v>
      </c>
      <c r="J39" s="68">
        <v>6.5944934176450696</v>
      </c>
      <c r="K39" s="67">
        <v>37685.689200000001</v>
      </c>
      <c r="L39" s="68">
        <v>6.9065550266750204</v>
      </c>
      <c r="M39" s="68">
        <v>6.5188787896705999E-2</v>
      </c>
      <c r="N39" s="67">
        <v>7896243.4230000004</v>
      </c>
      <c r="O39" s="67">
        <v>51798659.265799999</v>
      </c>
      <c r="P39" s="67">
        <v>2744</v>
      </c>
      <c r="Q39" s="67">
        <v>2612</v>
      </c>
      <c r="R39" s="68">
        <v>5.0535987748851401</v>
      </c>
      <c r="S39" s="67">
        <v>221.83879748542299</v>
      </c>
      <c r="T39" s="67">
        <v>244.916696477795</v>
      </c>
      <c r="U39" s="69">
        <v>-10.403004007398</v>
      </c>
    </row>
    <row r="40" spans="1:21" ht="12" thickBot="1" x14ac:dyDescent="0.2">
      <c r="A40" s="50"/>
      <c r="B40" s="52" t="s">
        <v>39</v>
      </c>
      <c r="C40" s="53"/>
      <c r="D40" s="70"/>
      <c r="E40" s="67">
        <v>198252.4388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0"/>
      <c r="B41" s="52" t="s">
        <v>40</v>
      </c>
      <c r="C41" s="53"/>
      <c r="D41" s="70"/>
      <c r="E41" s="67">
        <v>35304.432800000002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1"/>
      <c r="B42" s="52" t="s">
        <v>35</v>
      </c>
      <c r="C42" s="53"/>
      <c r="D42" s="72">
        <v>6311.9802</v>
      </c>
      <c r="E42" s="73"/>
      <c r="F42" s="73"/>
      <c r="G42" s="72">
        <v>19023.084699999999</v>
      </c>
      <c r="H42" s="74">
        <v>-66.819365525928603</v>
      </c>
      <c r="I42" s="72">
        <v>1051.6312</v>
      </c>
      <c r="J42" s="74">
        <v>16.6608760908344</v>
      </c>
      <c r="K42" s="72">
        <v>2474.4679000000001</v>
      </c>
      <c r="L42" s="74">
        <v>13.007711099556801</v>
      </c>
      <c r="M42" s="74">
        <v>-0.57500713587757601</v>
      </c>
      <c r="N42" s="72">
        <v>491373.55450000003</v>
      </c>
      <c r="O42" s="72">
        <v>2621338.5246000001</v>
      </c>
      <c r="P42" s="72">
        <v>20</v>
      </c>
      <c r="Q42" s="72">
        <v>17</v>
      </c>
      <c r="R42" s="74">
        <v>17.647058823529399</v>
      </c>
      <c r="S42" s="72">
        <v>315.59901000000002</v>
      </c>
      <c r="T42" s="72">
        <v>1084.2154294117599</v>
      </c>
      <c r="U42" s="75">
        <v>-243.542088237781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0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87752</v>
      </c>
      <c r="D2" s="32">
        <v>753996.08775726496</v>
      </c>
      <c r="E2" s="32">
        <v>553146.21371452999</v>
      </c>
      <c r="F2" s="32">
        <v>200849.874042735</v>
      </c>
      <c r="G2" s="32">
        <v>553146.21371452999</v>
      </c>
      <c r="H2" s="32">
        <v>0.26638052544829</v>
      </c>
    </row>
    <row r="3" spans="1:8" ht="14.25" x14ac:dyDescent="0.2">
      <c r="A3" s="32">
        <v>2</v>
      </c>
      <c r="B3" s="33">
        <v>13</v>
      </c>
      <c r="C3" s="32">
        <v>16472</v>
      </c>
      <c r="D3" s="32">
        <v>155192.54810726899</v>
      </c>
      <c r="E3" s="32">
        <v>117558.811881567</v>
      </c>
      <c r="F3" s="32">
        <v>37633.736225701497</v>
      </c>
      <c r="G3" s="32">
        <v>117558.811881567</v>
      </c>
      <c r="H3" s="32">
        <v>0.24249705726649401</v>
      </c>
    </row>
    <row r="4" spans="1:8" ht="14.25" x14ac:dyDescent="0.2">
      <c r="A4" s="32">
        <v>3</v>
      </c>
      <c r="B4" s="33">
        <v>14</v>
      </c>
      <c r="C4" s="32">
        <v>130594</v>
      </c>
      <c r="D4" s="32">
        <v>194470.304065812</v>
      </c>
      <c r="E4" s="32">
        <v>144876.02680427401</v>
      </c>
      <c r="F4" s="32">
        <v>49594.277261538497</v>
      </c>
      <c r="G4" s="32">
        <v>144876.02680427401</v>
      </c>
      <c r="H4" s="32">
        <v>0.25502236703838799</v>
      </c>
    </row>
    <row r="5" spans="1:8" ht="14.25" x14ac:dyDescent="0.2">
      <c r="A5" s="32">
        <v>4</v>
      </c>
      <c r="B5" s="33">
        <v>15</v>
      </c>
      <c r="C5" s="32">
        <v>3931</v>
      </c>
      <c r="D5" s="32">
        <v>65397.655574359</v>
      </c>
      <c r="E5" s="32">
        <v>49280.925373504302</v>
      </c>
      <c r="F5" s="32">
        <v>16116.730200854699</v>
      </c>
      <c r="G5" s="32">
        <v>49280.925373504302</v>
      </c>
      <c r="H5" s="32">
        <v>0.24644201782630501</v>
      </c>
    </row>
    <row r="6" spans="1:8" ht="14.25" x14ac:dyDescent="0.2">
      <c r="A6" s="32">
        <v>5</v>
      </c>
      <c r="B6" s="33">
        <v>16</v>
      </c>
      <c r="C6" s="32">
        <v>3416</v>
      </c>
      <c r="D6" s="32">
        <v>269773.25429572602</v>
      </c>
      <c r="E6" s="32">
        <v>299275.291304274</v>
      </c>
      <c r="F6" s="32">
        <v>-29502.037008546999</v>
      </c>
      <c r="G6" s="32">
        <v>299275.291304274</v>
      </c>
      <c r="H6" s="32">
        <v>-0.10935864300397501</v>
      </c>
    </row>
    <row r="7" spans="1:8" ht="14.25" x14ac:dyDescent="0.2">
      <c r="A7" s="32">
        <v>6</v>
      </c>
      <c r="B7" s="33">
        <v>17</v>
      </c>
      <c r="C7" s="32">
        <v>18418</v>
      </c>
      <c r="D7" s="32">
        <v>279666.753310256</v>
      </c>
      <c r="E7" s="32">
        <v>212251.51936410301</v>
      </c>
      <c r="F7" s="32">
        <v>67415.233946153807</v>
      </c>
      <c r="G7" s="32">
        <v>212251.51936410301</v>
      </c>
      <c r="H7" s="32">
        <v>0.24105558901155799</v>
      </c>
    </row>
    <row r="8" spans="1:8" ht="14.25" x14ac:dyDescent="0.2">
      <c r="A8" s="32">
        <v>7</v>
      </c>
      <c r="B8" s="33">
        <v>18</v>
      </c>
      <c r="C8" s="32">
        <v>69308</v>
      </c>
      <c r="D8" s="32">
        <v>164760.88730427399</v>
      </c>
      <c r="E8" s="32">
        <v>137470.24721111101</v>
      </c>
      <c r="F8" s="32">
        <v>27290.640093162401</v>
      </c>
      <c r="G8" s="32">
        <v>137470.24721111101</v>
      </c>
      <c r="H8" s="32">
        <v>0.16563785580228901</v>
      </c>
    </row>
    <row r="9" spans="1:8" ht="14.25" x14ac:dyDescent="0.2">
      <c r="A9" s="32">
        <v>8</v>
      </c>
      <c r="B9" s="33">
        <v>19</v>
      </c>
      <c r="C9" s="32">
        <v>32244</v>
      </c>
      <c r="D9" s="32">
        <v>105021.92761453</v>
      </c>
      <c r="E9" s="32">
        <v>87654.847687179499</v>
      </c>
      <c r="F9" s="32">
        <v>17367.079927350402</v>
      </c>
      <c r="G9" s="32">
        <v>87654.847687179499</v>
      </c>
      <c r="H9" s="32">
        <v>0.16536622705206999</v>
      </c>
    </row>
    <row r="10" spans="1:8" ht="14.25" x14ac:dyDescent="0.2">
      <c r="A10" s="32">
        <v>9</v>
      </c>
      <c r="B10" s="33">
        <v>21</v>
      </c>
      <c r="C10" s="32">
        <v>190908</v>
      </c>
      <c r="D10" s="32">
        <v>869721.20236837596</v>
      </c>
      <c r="E10" s="32">
        <v>788839.66962051298</v>
      </c>
      <c r="F10" s="32">
        <v>80881.532747863195</v>
      </c>
      <c r="G10" s="32">
        <v>788839.66962051298</v>
      </c>
      <c r="H10" s="35">
        <v>9.2997080590436598E-2</v>
      </c>
    </row>
    <row r="11" spans="1:8" ht="14.25" x14ac:dyDescent="0.2">
      <c r="A11" s="32">
        <v>10</v>
      </c>
      <c r="B11" s="33">
        <v>22</v>
      </c>
      <c r="C11" s="32">
        <v>31098</v>
      </c>
      <c r="D11" s="32">
        <v>517269.62597606803</v>
      </c>
      <c r="E11" s="32">
        <v>443432.92367948702</v>
      </c>
      <c r="F11" s="32">
        <v>73836.702296581207</v>
      </c>
      <c r="G11" s="32">
        <v>443432.92367948702</v>
      </c>
      <c r="H11" s="32">
        <v>0.14274316253782399</v>
      </c>
    </row>
    <row r="12" spans="1:8" ht="14.25" x14ac:dyDescent="0.2">
      <c r="A12" s="32">
        <v>11</v>
      </c>
      <c r="B12" s="33">
        <v>23</v>
      </c>
      <c r="C12" s="32">
        <v>246432.62400000001</v>
      </c>
      <c r="D12" s="32">
        <v>2088616.1715164499</v>
      </c>
      <c r="E12" s="32">
        <v>1837755.10791334</v>
      </c>
      <c r="F12" s="32">
        <v>250861.06360310901</v>
      </c>
      <c r="G12" s="32">
        <v>1837755.10791334</v>
      </c>
      <c r="H12" s="32">
        <v>0.120108743302973</v>
      </c>
    </row>
    <row r="13" spans="1:8" ht="14.25" x14ac:dyDescent="0.2">
      <c r="A13" s="32">
        <v>12</v>
      </c>
      <c r="B13" s="33">
        <v>24</v>
      </c>
      <c r="C13" s="32">
        <v>26243.822</v>
      </c>
      <c r="D13" s="32">
        <v>659107.55164615402</v>
      </c>
      <c r="E13" s="32">
        <v>583821.09557777795</v>
      </c>
      <c r="F13" s="32">
        <v>75286.456068376094</v>
      </c>
      <c r="G13" s="32">
        <v>583821.09557777795</v>
      </c>
      <c r="H13" s="32">
        <v>0.11422484218295501</v>
      </c>
    </row>
    <row r="14" spans="1:8" ht="14.25" x14ac:dyDescent="0.2">
      <c r="A14" s="32">
        <v>13</v>
      </c>
      <c r="B14" s="33">
        <v>25</v>
      </c>
      <c r="C14" s="32">
        <v>83744</v>
      </c>
      <c r="D14" s="32">
        <v>914741.56790000002</v>
      </c>
      <c r="E14" s="32">
        <v>837798.53449999995</v>
      </c>
      <c r="F14" s="32">
        <v>76943.0334</v>
      </c>
      <c r="G14" s="32">
        <v>837798.53449999995</v>
      </c>
      <c r="H14" s="32">
        <v>8.4114504139830903E-2</v>
      </c>
    </row>
    <row r="15" spans="1:8" ht="14.25" x14ac:dyDescent="0.2">
      <c r="A15" s="32">
        <v>14</v>
      </c>
      <c r="B15" s="33">
        <v>26</v>
      </c>
      <c r="C15" s="32">
        <v>75420</v>
      </c>
      <c r="D15" s="32">
        <v>439029.39289962198</v>
      </c>
      <c r="E15" s="32">
        <v>387707.12350441702</v>
      </c>
      <c r="F15" s="32">
        <v>51322.269395204603</v>
      </c>
      <c r="G15" s="32">
        <v>387707.12350441702</v>
      </c>
      <c r="H15" s="32">
        <v>0.11689939267218701</v>
      </c>
    </row>
    <row r="16" spans="1:8" ht="14.25" x14ac:dyDescent="0.2">
      <c r="A16" s="32">
        <v>15</v>
      </c>
      <c r="B16" s="33">
        <v>27</v>
      </c>
      <c r="C16" s="32">
        <v>181188.13399999999</v>
      </c>
      <c r="D16" s="32">
        <v>1318162.9103999999</v>
      </c>
      <c r="E16" s="32">
        <v>1171354.3618999999</v>
      </c>
      <c r="F16" s="32">
        <v>146808.5485</v>
      </c>
      <c r="G16" s="32">
        <v>1171354.3618999999</v>
      </c>
      <c r="H16" s="32">
        <v>0.111373599834827</v>
      </c>
    </row>
    <row r="17" spans="1:8" ht="14.25" x14ac:dyDescent="0.2">
      <c r="A17" s="32">
        <v>16</v>
      </c>
      <c r="B17" s="33">
        <v>29</v>
      </c>
      <c r="C17" s="32">
        <v>218210</v>
      </c>
      <c r="D17" s="32">
        <v>3088714.8102538502</v>
      </c>
      <c r="E17" s="32">
        <v>2843550.0988589702</v>
      </c>
      <c r="F17" s="32">
        <v>245164.71139487199</v>
      </c>
      <c r="G17" s="32">
        <v>2843550.0988589702</v>
      </c>
      <c r="H17" s="32">
        <v>7.9374343847149503E-2</v>
      </c>
    </row>
    <row r="18" spans="1:8" ht="14.25" x14ac:dyDescent="0.2">
      <c r="A18" s="32">
        <v>17</v>
      </c>
      <c r="B18" s="33">
        <v>31</v>
      </c>
      <c r="C18" s="32">
        <v>30783.456999999999</v>
      </c>
      <c r="D18" s="32">
        <v>236593.24839509101</v>
      </c>
      <c r="E18" s="32">
        <v>196014.66211850301</v>
      </c>
      <c r="F18" s="32">
        <v>40578.586276588401</v>
      </c>
      <c r="G18" s="32">
        <v>196014.66211850301</v>
      </c>
      <c r="H18" s="32">
        <v>0.17151202137782701</v>
      </c>
    </row>
    <row r="19" spans="1:8" ht="14.25" x14ac:dyDescent="0.2">
      <c r="A19" s="32">
        <v>18</v>
      </c>
      <c r="B19" s="33">
        <v>32</v>
      </c>
      <c r="C19" s="32">
        <v>16218.014999999999</v>
      </c>
      <c r="D19" s="32">
        <v>260503.80490648199</v>
      </c>
      <c r="E19" s="32">
        <v>241998.10360952801</v>
      </c>
      <c r="F19" s="32">
        <v>18505.701296954201</v>
      </c>
      <c r="G19" s="32">
        <v>241998.10360952801</v>
      </c>
      <c r="H19" s="32">
        <v>7.10381228542806E-2</v>
      </c>
    </row>
    <row r="20" spans="1:8" ht="14.25" x14ac:dyDescent="0.2">
      <c r="A20" s="32">
        <v>19</v>
      </c>
      <c r="B20" s="33">
        <v>33</v>
      </c>
      <c r="C20" s="32">
        <v>44558.591999999997</v>
      </c>
      <c r="D20" s="32">
        <v>579784.22043781099</v>
      </c>
      <c r="E20" s="32">
        <v>460654.12406009401</v>
      </c>
      <c r="F20" s="32">
        <v>119130.096377717</v>
      </c>
      <c r="G20" s="32">
        <v>460654.12406009401</v>
      </c>
      <c r="H20" s="32">
        <v>0.20547316083862799</v>
      </c>
    </row>
    <row r="21" spans="1:8" ht="14.25" x14ac:dyDescent="0.2">
      <c r="A21" s="32">
        <v>20</v>
      </c>
      <c r="B21" s="33">
        <v>34</v>
      </c>
      <c r="C21" s="32">
        <v>48822.616999999998</v>
      </c>
      <c r="D21" s="32">
        <v>277662.272499735</v>
      </c>
      <c r="E21" s="32">
        <v>204253.906461757</v>
      </c>
      <c r="F21" s="32">
        <v>73408.366037978005</v>
      </c>
      <c r="G21" s="32">
        <v>204253.906461757</v>
      </c>
      <c r="H21" s="32">
        <v>0.26438005198580899</v>
      </c>
    </row>
    <row r="22" spans="1:8" ht="14.25" x14ac:dyDescent="0.2">
      <c r="A22" s="32">
        <v>21</v>
      </c>
      <c r="B22" s="33">
        <v>35</v>
      </c>
      <c r="C22" s="32">
        <v>36216.637999999999</v>
      </c>
      <c r="D22" s="32">
        <v>773922.944097345</v>
      </c>
      <c r="E22" s="32">
        <v>731474.64029469003</v>
      </c>
      <c r="F22" s="32">
        <v>42448.303802654897</v>
      </c>
      <c r="G22" s="32">
        <v>731474.64029469003</v>
      </c>
      <c r="H22" s="32">
        <v>5.4848230210003499E-2</v>
      </c>
    </row>
    <row r="23" spans="1:8" ht="14.25" x14ac:dyDescent="0.2">
      <c r="A23" s="32">
        <v>22</v>
      </c>
      <c r="B23" s="33">
        <v>36</v>
      </c>
      <c r="C23" s="32">
        <v>170568.32500000001</v>
      </c>
      <c r="D23" s="32">
        <v>878852.67596283206</v>
      </c>
      <c r="E23" s="32">
        <v>760883.89770168799</v>
      </c>
      <c r="F23" s="32">
        <v>117968.77826114401</v>
      </c>
      <c r="G23" s="32">
        <v>760883.89770168799</v>
      </c>
      <c r="H23" s="32">
        <v>0.13423043644021801</v>
      </c>
    </row>
    <row r="24" spans="1:8" ht="14.25" x14ac:dyDescent="0.2">
      <c r="A24" s="32">
        <v>23</v>
      </c>
      <c r="B24" s="33">
        <v>37</v>
      </c>
      <c r="C24" s="32">
        <v>117781.23299999999</v>
      </c>
      <c r="D24" s="32">
        <v>1253817.8164929501</v>
      </c>
      <c r="E24" s="32">
        <v>1130841.82794358</v>
      </c>
      <c r="F24" s="32">
        <v>122975.988549375</v>
      </c>
      <c r="G24" s="32">
        <v>1130841.82794358</v>
      </c>
      <c r="H24" s="32">
        <v>9.8081225941860598E-2</v>
      </c>
    </row>
    <row r="25" spans="1:8" ht="14.25" x14ac:dyDescent="0.2">
      <c r="A25" s="32">
        <v>24</v>
      </c>
      <c r="B25" s="33">
        <v>38</v>
      </c>
      <c r="C25" s="32">
        <v>107415.527</v>
      </c>
      <c r="D25" s="32">
        <v>606739.82126017695</v>
      </c>
      <c r="E25" s="32">
        <v>574944.50908938097</v>
      </c>
      <c r="F25" s="32">
        <v>31795.3121707965</v>
      </c>
      <c r="G25" s="32">
        <v>574944.50908938097</v>
      </c>
      <c r="H25" s="32">
        <v>5.2403536172652601E-2</v>
      </c>
    </row>
    <row r="26" spans="1:8" ht="14.25" x14ac:dyDescent="0.2">
      <c r="A26" s="32">
        <v>25</v>
      </c>
      <c r="B26" s="33">
        <v>39</v>
      </c>
      <c r="C26" s="32">
        <v>83715.133000000002</v>
      </c>
      <c r="D26" s="32">
        <v>134494.79032199501</v>
      </c>
      <c r="E26" s="32">
        <v>99131.959674258294</v>
      </c>
      <c r="F26" s="32">
        <v>35362.830647737101</v>
      </c>
      <c r="G26" s="32">
        <v>99131.959674258294</v>
      </c>
      <c r="H26" s="32">
        <v>0.26293085823677298</v>
      </c>
    </row>
    <row r="27" spans="1:8" ht="14.25" x14ac:dyDescent="0.2">
      <c r="A27" s="32">
        <v>26</v>
      </c>
      <c r="B27" s="33">
        <v>42</v>
      </c>
      <c r="C27" s="32">
        <v>5745.3869999999997</v>
      </c>
      <c r="D27" s="32">
        <v>115555.9344</v>
      </c>
      <c r="E27" s="32">
        <v>99036.769100000005</v>
      </c>
      <c r="F27" s="32">
        <v>16519.165300000001</v>
      </c>
      <c r="G27" s="32">
        <v>99036.769100000005</v>
      </c>
      <c r="H27" s="32">
        <v>0.142953846427467</v>
      </c>
    </row>
    <row r="28" spans="1:8" ht="14.25" x14ac:dyDescent="0.2">
      <c r="A28" s="32">
        <v>27</v>
      </c>
      <c r="B28" s="33">
        <v>75</v>
      </c>
      <c r="C28" s="32">
        <v>517</v>
      </c>
      <c r="D28" s="32">
        <v>448900</v>
      </c>
      <c r="E28" s="32">
        <v>422371.38461538497</v>
      </c>
      <c r="F28" s="32">
        <v>26528.615384615401</v>
      </c>
      <c r="G28" s="32">
        <v>422371.38461538497</v>
      </c>
      <c r="H28" s="32">
        <v>5.9096937813801299E-2</v>
      </c>
    </row>
    <row r="29" spans="1:8" ht="14.25" x14ac:dyDescent="0.2">
      <c r="A29" s="32">
        <v>28</v>
      </c>
      <c r="B29" s="33">
        <v>76</v>
      </c>
      <c r="C29" s="32">
        <v>3424</v>
      </c>
      <c r="D29" s="32">
        <v>608725.64664786297</v>
      </c>
      <c r="E29" s="32">
        <v>568583.29403760703</v>
      </c>
      <c r="F29" s="32">
        <v>40142.352610256399</v>
      </c>
      <c r="G29" s="32">
        <v>568583.29403760703</v>
      </c>
      <c r="H29" s="32">
        <v>6.5944901173973405E-2</v>
      </c>
    </row>
    <row r="30" spans="1:8" ht="14.25" x14ac:dyDescent="0.2">
      <c r="A30" s="32">
        <v>29</v>
      </c>
      <c r="B30" s="33">
        <v>99</v>
      </c>
      <c r="C30" s="32">
        <v>20</v>
      </c>
      <c r="D30" s="32">
        <v>6311.9801830421302</v>
      </c>
      <c r="E30" s="32">
        <v>5260.3485364193302</v>
      </c>
      <c r="F30" s="32">
        <v>1051.6316466228</v>
      </c>
      <c r="G30" s="32">
        <v>5260.3485364193302</v>
      </c>
      <c r="H30" s="32">
        <v>0.166608832113911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2015-03-15T02:50:58Z</dcterms:modified>
</cp:coreProperties>
</file>