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<sst xmlns="http://schemas.openxmlformats.org/spreadsheetml/2006/main" count="112" uniqueCount="70">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</sst>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20188889.741099998</v>
      </c>
      <c r="F3" s="25">
        <f>RA!I7</f>
        <v>2090052.7520999999</v>
      </c>
      <c r="G3" s="16">
        <f>E3-F3</f>
        <v>18098836.989</v>
      </c>
      <c r="H3" s="27">
        <f>RA!J7</f>
        <v>10.352489804553899</v>
      </c>
      <c r="I3" s="20">
        <f>SUM(I4:I38)</f>
        <v>20188896.967814311</v>
      </c>
      <c r="J3" s="21">
        <f>SUM(J4:J38)</f>
        <v>18098837.030329995</v>
      </c>
      <c r="K3" s="22">
        <f>E3-I3</f>
        <v>-7.2267143130302429</v>
      </c>
      <c r="L3" s="22">
        <f>G3-J3</f>
        <v>-4.1329994797706604E-2</v>
      </c>
    </row>
    <row r="4" spans="1:13" x14ac:dyDescent="0.15">
      <c r="A4" s="40">
        <f>RA!A8</f>
        <v>42078</v>
      </c>
      <c r="B4" s="12">
        <v>12</v>
      </c>
      <c r="C4" s="37" t="s">
        <v>6</v>
      </c>
      <c r="D4" s="37"/>
      <c r="E4" s="15">
        <f>VLOOKUP(C4,RA!B8:D36,3,0)</f>
        <v>1282065.1524</v>
      </c>
      <c r="F4" s="25">
        <f>VLOOKUP(C4,RA!B8:I39,8,0)</f>
        <v>16595.0324</v>
      </c>
      <c r="G4" s="16">
        <f t="shared" ref="G4:G38" si="0">E4-F4</f>
        <v>1265470.1200000001</v>
      </c>
      <c r="H4" s="27">
        <f>RA!J8</f>
        <v>1.2943985232680599</v>
      </c>
      <c r="I4" s="20">
        <f>VLOOKUP(B4,RMS!B:D,3,FALSE)</f>
        <v>1282066.1350888901</v>
      </c>
      <c r="J4" s="21">
        <f>VLOOKUP(B4,RMS!B:E,4,FALSE)</f>
        <v>1265470.13982821</v>
      </c>
      <c r="K4" s="22">
        <f t="shared" ref="K4:K38" si="1">E4-I4</f>
        <v>-0.98268889007158577</v>
      </c>
      <c r="L4" s="22">
        <f t="shared" ref="L4:L38" si="2">G4-J4</f>
        <v>-1.9828209886327386E-2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160776.11979999999</v>
      </c>
      <c r="F5" s="25">
        <f>VLOOKUP(C5,RA!B9:I40,8,0)</f>
        <v>38644.8125</v>
      </c>
      <c r="G5" s="16">
        <f t="shared" si="0"/>
        <v>122131.30729999999</v>
      </c>
      <c r="H5" s="27">
        <f>RA!J9</f>
        <v>24.036413211161499</v>
      </c>
      <c r="I5" s="20">
        <f>VLOOKUP(B5,RMS!B:D,3,FALSE)</f>
        <v>160776.21867355</v>
      </c>
      <c r="J5" s="21">
        <f>VLOOKUP(B5,RMS!B:E,4,FALSE)</f>
        <v>122131.307775191</v>
      </c>
      <c r="K5" s="22">
        <f t="shared" si="1"/>
        <v>-9.8873550014104694E-2</v>
      </c>
      <c r="L5" s="22">
        <f t="shared" si="2"/>
        <v>-4.7519101644866168E-4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198903.82060000001</v>
      </c>
      <c r="F6" s="25">
        <f>VLOOKUP(C6,RA!B10:I41,8,0)</f>
        <v>51495.2952</v>
      </c>
      <c r="G6" s="16">
        <f t="shared" si="0"/>
        <v>147408.52540000001</v>
      </c>
      <c r="H6" s="27">
        <f>RA!J10</f>
        <v>25.889545532440099</v>
      </c>
      <c r="I6" s="20">
        <f>VLOOKUP(B6,RMS!B:D,3,FALSE)</f>
        <v>198906.19282820501</v>
      </c>
      <c r="J6" s="21">
        <f>VLOOKUP(B6,RMS!B:E,4,FALSE)</f>
        <v>147408.525574359</v>
      </c>
      <c r="K6" s="22">
        <f>E6-I6</f>
        <v>-2.3722282050002832</v>
      </c>
      <c r="L6" s="22">
        <f t="shared" si="2"/>
        <v>-1.7435898189432919E-4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72080.517399999997</v>
      </c>
      <c r="F7" s="25">
        <f>VLOOKUP(C7,RA!B11:I42,8,0)</f>
        <v>17482.644700000001</v>
      </c>
      <c r="G7" s="16">
        <f t="shared" si="0"/>
        <v>54597.872699999993</v>
      </c>
      <c r="H7" s="27">
        <f>RA!J11</f>
        <v>24.254327425235701</v>
      </c>
      <c r="I7" s="20">
        <f>VLOOKUP(B7,RMS!B:D,3,FALSE)</f>
        <v>72080.586846153805</v>
      </c>
      <c r="J7" s="21">
        <f>VLOOKUP(B7,RMS!B:E,4,FALSE)</f>
        <v>54597.873099999997</v>
      </c>
      <c r="K7" s="22">
        <f t="shared" si="1"/>
        <v>-6.9446153807803057E-2</v>
      </c>
      <c r="L7" s="22">
        <f t="shared" si="2"/>
        <v>-4.0000000444706529E-4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342183.15960000001</v>
      </c>
      <c r="F8" s="25">
        <f>VLOOKUP(C8,RA!B12:I43,8,0)</f>
        <v>-32746.010699999999</v>
      </c>
      <c r="G8" s="16">
        <f t="shared" si="0"/>
        <v>374929.1703</v>
      </c>
      <c r="H8" s="27">
        <f>RA!J12</f>
        <v>-9.5697318179769404</v>
      </c>
      <c r="I8" s="20">
        <f>VLOOKUP(B8,RMS!B:D,3,FALSE)</f>
        <v>342183.14852393197</v>
      </c>
      <c r="J8" s="21">
        <f>VLOOKUP(B8,RMS!B:E,4,FALSE)</f>
        <v>374929.168939316</v>
      </c>
      <c r="K8" s="22">
        <f t="shared" si="1"/>
        <v>1.1076068039983511E-2</v>
      </c>
      <c r="L8" s="22">
        <f t="shared" si="2"/>
        <v>1.3606839929707348E-3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328480.80160000001</v>
      </c>
      <c r="F9" s="25">
        <f>VLOOKUP(C9,RA!B13:I44,8,0)</f>
        <v>81457.910499999998</v>
      </c>
      <c r="G9" s="16">
        <f t="shared" si="0"/>
        <v>247022.89110000001</v>
      </c>
      <c r="H9" s="27">
        <f>RA!J13</f>
        <v>24.798377897041799</v>
      </c>
      <c r="I9" s="20">
        <f>VLOOKUP(B9,RMS!B:D,3,FALSE)</f>
        <v>328481.07035470102</v>
      </c>
      <c r="J9" s="21">
        <f>VLOOKUP(B9,RMS!B:E,4,FALSE)</f>
        <v>247022.887176068</v>
      </c>
      <c r="K9" s="22">
        <f t="shared" si="1"/>
        <v>-0.26875470101367682</v>
      </c>
      <c r="L9" s="22">
        <f t="shared" si="2"/>
        <v>3.9239320030901581E-3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177961.59839999999</v>
      </c>
      <c r="F10" s="25">
        <f>VLOOKUP(C10,RA!B14:I45,8,0)</f>
        <v>37397.505100000002</v>
      </c>
      <c r="G10" s="16">
        <f t="shared" si="0"/>
        <v>140564.09329999998</v>
      </c>
      <c r="H10" s="27">
        <f>RA!J14</f>
        <v>21.014367951417501</v>
      </c>
      <c r="I10" s="20">
        <f>VLOOKUP(B10,RMS!B:D,3,FALSE)</f>
        <v>177961.618190598</v>
      </c>
      <c r="J10" s="21">
        <f>VLOOKUP(B10,RMS!B:E,4,FALSE)</f>
        <v>140564.09523760699</v>
      </c>
      <c r="K10" s="22">
        <f t="shared" si="1"/>
        <v>-1.9790598016697913E-2</v>
      </c>
      <c r="L10" s="22">
        <f t="shared" si="2"/>
        <v>-1.9376070122234523E-3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127240.189</v>
      </c>
      <c r="F11" s="25">
        <f>VLOOKUP(C11,RA!B15:I46,8,0)</f>
        <v>20854.779699999999</v>
      </c>
      <c r="G11" s="16">
        <f t="shared" si="0"/>
        <v>106385.4093</v>
      </c>
      <c r="H11" s="27">
        <f>RA!J15</f>
        <v>16.390088590641799</v>
      </c>
      <c r="I11" s="20">
        <f>VLOOKUP(B11,RMS!B:D,3,FALSE)</f>
        <v>127240.302241026</v>
      </c>
      <c r="J11" s="21">
        <f>VLOOKUP(B11,RMS!B:E,4,FALSE)</f>
        <v>106385.410175214</v>
      </c>
      <c r="K11" s="22">
        <f t="shared" si="1"/>
        <v>-0.11324102600337937</v>
      </c>
      <c r="L11" s="22">
        <f t="shared" si="2"/>
        <v>-8.7521399836987257E-4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1007856.5799</v>
      </c>
      <c r="F12" s="25">
        <f>VLOOKUP(C12,RA!B16:I47,8,0)</f>
        <v>94596.265100000004</v>
      </c>
      <c r="G12" s="16">
        <f t="shared" si="0"/>
        <v>913260.31480000005</v>
      </c>
      <c r="H12" s="27">
        <f>RA!J16</f>
        <v>9.3858855502422696</v>
      </c>
      <c r="I12" s="20">
        <f>VLOOKUP(B12,RMS!B:D,3,FALSE)</f>
        <v>1007856.07045556</v>
      </c>
      <c r="J12" s="21">
        <f>VLOOKUP(B12,RMS!B:E,4,FALSE)</f>
        <v>913260.31427777803</v>
      </c>
      <c r="K12" s="22">
        <f t="shared" si="1"/>
        <v>0.509444440016523</v>
      </c>
      <c r="L12" s="22">
        <f t="shared" si="2"/>
        <v>5.2222202066332102E-4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613150.88930000004</v>
      </c>
      <c r="F13" s="25">
        <f>VLOOKUP(C13,RA!B17:I48,8,0)</f>
        <v>70432.744300000006</v>
      </c>
      <c r="G13" s="16">
        <f t="shared" si="0"/>
        <v>542718.14500000002</v>
      </c>
      <c r="H13" s="27">
        <f>RA!J17</f>
        <v>11.487016577666401</v>
      </c>
      <c r="I13" s="20">
        <f>VLOOKUP(B13,RMS!B:D,3,FALSE)</f>
        <v>613150.97465555603</v>
      </c>
      <c r="J13" s="21">
        <f>VLOOKUP(B13,RMS!B:E,4,FALSE)</f>
        <v>542718.14539316203</v>
      </c>
      <c r="K13" s="22">
        <f t="shared" si="1"/>
        <v>-8.5355555987916887E-2</v>
      </c>
      <c r="L13" s="22">
        <f t="shared" si="2"/>
        <v>-3.9316201582551003E-4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2278779.4328000001</v>
      </c>
      <c r="F14" s="25">
        <f>VLOOKUP(C14,RA!B18:I49,8,0)</f>
        <v>291831.3835</v>
      </c>
      <c r="G14" s="16">
        <f t="shared" si="0"/>
        <v>1986948.0493000001</v>
      </c>
      <c r="H14" s="27">
        <f>RA!J18</f>
        <v>12.806477858255001</v>
      </c>
      <c r="I14" s="20">
        <f>VLOOKUP(B14,RMS!B:D,3,FALSE)</f>
        <v>2278779.8954860298</v>
      </c>
      <c r="J14" s="21">
        <f>VLOOKUP(B14,RMS!B:E,4,FALSE)</f>
        <v>1986948.0332668901</v>
      </c>
      <c r="K14" s="22">
        <f t="shared" si="1"/>
        <v>-0.46268602972850204</v>
      </c>
      <c r="L14" s="22">
        <f t="shared" si="2"/>
        <v>1.6033109975978732E-2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740369.24739999999</v>
      </c>
      <c r="F15" s="25">
        <f>VLOOKUP(C15,RA!B19:I50,8,0)</f>
        <v>82353.7595</v>
      </c>
      <c r="G15" s="16">
        <f t="shared" si="0"/>
        <v>658015.48789999995</v>
      </c>
      <c r="H15" s="27">
        <f>RA!J19</f>
        <v>11.123336063620499</v>
      </c>
      <c r="I15" s="20">
        <f>VLOOKUP(B15,RMS!B:D,3,FALSE)</f>
        <v>740369.29634615395</v>
      </c>
      <c r="J15" s="21">
        <f>VLOOKUP(B15,RMS!B:E,4,FALSE)</f>
        <v>658015.48689572595</v>
      </c>
      <c r="K15" s="22">
        <f t="shared" si="1"/>
        <v>-4.8946153954602778E-2</v>
      </c>
      <c r="L15" s="22">
        <f t="shared" si="2"/>
        <v>1.0042740032076836E-3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964572.67799999996</v>
      </c>
      <c r="F16" s="25">
        <f>VLOOKUP(C16,RA!B20:I51,8,0)</f>
        <v>90342.003800000006</v>
      </c>
      <c r="G16" s="16">
        <f t="shared" si="0"/>
        <v>874230.67420000001</v>
      </c>
      <c r="H16" s="27">
        <f>RA!J20</f>
        <v>9.3660131434906795</v>
      </c>
      <c r="I16" s="20">
        <f>VLOOKUP(B16,RMS!B:D,3,FALSE)</f>
        <v>964572.98560000001</v>
      </c>
      <c r="J16" s="21">
        <f>VLOOKUP(B16,RMS!B:E,4,FALSE)</f>
        <v>874230.67420000001</v>
      </c>
      <c r="K16" s="22">
        <f t="shared" si="1"/>
        <v>-0.30760000005830079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495781.66570000001</v>
      </c>
      <c r="F17" s="25">
        <f>VLOOKUP(C17,RA!B21:I52,8,0)</f>
        <v>51392.5363</v>
      </c>
      <c r="G17" s="16">
        <f t="shared" si="0"/>
        <v>444389.12940000003</v>
      </c>
      <c r="H17" s="27">
        <f>RA!J21</f>
        <v>10.365961441401501</v>
      </c>
      <c r="I17" s="20">
        <f>VLOOKUP(B17,RMS!B:D,3,FALSE)</f>
        <v>495781.35395366501</v>
      </c>
      <c r="J17" s="21">
        <f>VLOOKUP(B17,RMS!B:E,4,FALSE)</f>
        <v>444389.12915883801</v>
      </c>
      <c r="K17" s="22">
        <f t="shared" si="1"/>
        <v>0.31174633500631899</v>
      </c>
      <c r="L17" s="22">
        <f t="shared" si="2"/>
        <v>2.4116202257573605E-4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1403917.3784</v>
      </c>
      <c r="F18" s="25">
        <f>VLOOKUP(C18,RA!B22:I53,8,0)</f>
        <v>190693.07889999999</v>
      </c>
      <c r="G18" s="16">
        <f t="shared" si="0"/>
        <v>1213224.2995</v>
      </c>
      <c r="H18" s="27">
        <f>RA!J22</f>
        <v>13.5829274452979</v>
      </c>
      <c r="I18" s="20">
        <f>VLOOKUP(B18,RMS!B:D,3,FALSE)</f>
        <v>1403918.6481000001</v>
      </c>
      <c r="J18" s="21">
        <f>VLOOKUP(B18,RMS!B:E,4,FALSE)</f>
        <v>1213224.2978000001</v>
      </c>
      <c r="K18" s="22">
        <f t="shared" si="1"/>
        <v>-1.2697000000625849</v>
      </c>
      <c r="L18" s="22">
        <f t="shared" si="2"/>
        <v>1.6999999061226845E-3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3572848.1529000001</v>
      </c>
      <c r="F19" s="25">
        <f>VLOOKUP(C19,RA!B23:I54,8,0)</f>
        <v>278335.45770000003</v>
      </c>
      <c r="G19" s="16">
        <f t="shared" si="0"/>
        <v>3294512.6952</v>
      </c>
      <c r="H19" s="27">
        <f>RA!J23</f>
        <v>7.79029630671769</v>
      </c>
      <c r="I19" s="20">
        <f>VLOOKUP(B19,RMS!B:D,3,FALSE)</f>
        <v>3572850.4495948702</v>
      </c>
      <c r="J19" s="21">
        <f>VLOOKUP(B19,RMS!B:E,4,FALSE)</f>
        <v>3294512.7443136801</v>
      </c>
      <c r="K19" s="22">
        <f t="shared" si="1"/>
        <v>-2.2966948701068759</v>
      </c>
      <c r="L19" s="22">
        <f t="shared" si="2"/>
        <v>-4.9113680142909288E-2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243458.87669999999</v>
      </c>
      <c r="F20" s="25">
        <f>VLOOKUP(C20,RA!B24:I55,8,0)</f>
        <v>36658.100200000001</v>
      </c>
      <c r="G20" s="16">
        <f t="shared" si="0"/>
        <v>206800.77649999998</v>
      </c>
      <c r="H20" s="27">
        <f>RA!J24</f>
        <v>15.0572041968187</v>
      </c>
      <c r="I20" s="20">
        <f>VLOOKUP(B20,RMS!B:D,3,FALSE)</f>
        <v>243458.84137774</v>
      </c>
      <c r="J20" s="21">
        <f>VLOOKUP(B20,RMS!B:E,4,FALSE)</f>
        <v>206800.76732836399</v>
      </c>
      <c r="K20" s="22">
        <f t="shared" si="1"/>
        <v>3.5322259995155036E-2</v>
      </c>
      <c r="L20" s="22">
        <f t="shared" si="2"/>
        <v>9.1716359893325716E-3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250009.00289999999</v>
      </c>
      <c r="F21" s="25">
        <f>VLOOKUP(C21,RA!B25:I56,8,0)</f>
        <v>20423.928</v>
      </c>
      <c r="G21" s="16">
        <f t="shared" si="0"/>
        <v>229585.07490000001</v>
      </c>
      <c r="H21" s="27">
        <f>RA!J25</f>
        <v>8.1692770112639792</v>
      </c>
      <c r="I21" s="20">
        <f>VLOOKUP(B21,RMS!B:D,3,FALSE)</f>
        <v>250009.00209742101</v>
      </c>
      <c r="J21" s="21">
        <f>VLOOKUP(B21,RMS!B:E,4,FALSE)</f>
        <v>229585.08089460499</v>
      </c>
      <c r="K21" s="22">
        <f t="shared" si="1"/>
        <v>8.0257898662239313E-4</v>
      </c>
      <c r="L21" s="22">
        <f t="shared" si="2"/>
        <v>-5.9946049877908081E-3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601954.92660000001</v>
      </c>
      <c r="F22" s="25">
        <f>VLOOKUP(C22,RA!B26:I57,8,0)</f>
        <v>129900.42230000001</v>
      </c>
      <c r="G22" s="16">
        <f t="shared" si="0"/>
        <v>472054.50430000003</v>
      </c>
      <c r="H22" s="27">
        <f>RA!J26</f>
        <v>21.579758975262799</v>
      </c>
      <c r="I22" s="20">
        <f>VLOOKUP(B22,RMS!B:D,3,FALSE)</f>
        <v>601954.91683527699</v>
      </c>
      <c r="J22" s="21">
        <f>VLOOKUP(B22,RMS!B:E,4,FALSE)</f>
        <v>472054.49760492198</v>
      </c>
      <c r="K22" s="22">
        <f t="shared" si="1"/>
        <v>9.7647230140864849E-3</v>
      </c>
      <c r="L22" s="22">
        <f t="shared" si="2"/>
        <v>6.6950780455954373E-3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306613.74719999998</v>
      </c>
      <c r="F23" s="25">
        <f>VLOOKUP(C23,RA!B27:I58,8,0)</f>
        <v>83277.257199999993</v>
      </c>
      <c r="G23" s="16">
        <f t="shared" si="0"/>
        <v>223336.49</v>
      </c>
      <c r="H23" s="27">
        <f>RA!J27</f>
        <v>27.160314226119599</v>
      </c>
      <c r="I23" s="20">
        <f>VLOOKUP(B23,RMS!B:D,3,FALSE)</f>
        <v>306613.64177749801</v>
      </c>
      <c r="J23" s="21">
        <f>VLOOKUP(B23,RMS!B:E,4,FALSE)</f>
        <v>223336.51178829701</v>
      </c>
      <c r="K23" s="22">
        <f t="shared" si="1"/>
        <v>0.10542250197613612</v>
      </c>
      <c r="L23" s="22">
        <f t="shared" si="2"/>
        <v>-2.1788297017337754E-2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739405.71939999994</v>
      </c>
      <c r="F24" s="25">
        <f>VLOOKUP(C24,RA!B28:I59,8,0)</f>
        <v>47973.809300000001</v>
      </c>
      <c r="G24" s="16">
        <f t="shared" si="0"/>
        <v>691431.91009999998</v>
      </c>
      <c r="H24" s="27">
        <f>RA!J28</f>
        <v>6.4881577246831297</v>
      </c>
      <c r="I24" s="20">
        <f>VLOOKUP(B24,RMS!B:D,3,FALSE)</f>
        <v>739405.71983274305</v>
      </c>
      <c r="J24" s="21">
        <f>VLOOKUP(B24,RMS!B:E,4,FALSE)</f>
        <v>691431.91013451305</v>
      </c>
      <c r="K24" s="22">
        <f t="shared" si="1"/>
        <v>-4.3274310883134604E-4</v>
      </c>
      <c r="L24" s="22">
        <f t="shared" si="2"/>
        <v>-3.451306838542223E-5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872222.48100000003</v>
      </c>
      <c r="F25" s="25">
        <f>VLOOKUP(C25,RA!B29:I60,8,0)</f>
        <v>107241.83349999999</v>
      </c>
      <c r="G25" s="16">
        <f t="shared" si="0"/>
        <v>764980.64750000008</v>
      </c>
      <c r="H25" s="27">
        <f>RA!J29</f>
        <v>12.295238409476401</v>
      </c>
      <c r="I25" s="20">
        <f>VLOOKUP(B25,RMS!B:D,3,FALSE)</f>
        <v>872222.47922566405</v>
      </c>
      <c r="J25" s="21">
        <f>VLOOKUP(B25,RMS!B:E,4,FALSE)</f>
        <v>764980.69218790706</v>
      </c>
      <c r="K25" s="22">
        <f t="shared" si="1"/>
        <v>1.7743359785526991E-3</v>
      </c>
      <c r="L25" s="22">
        <f t="shared" si="2"/>
        <v>-4.4687906978651881E-2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1228808.7747</v>
      </c>
      <c r="F26" s="25">
        <f>VLOOKUP(C26,RA!B30:I61,8,0)</f>
        <v>106946.5594</v>
      </c>
      <c r="G26" s="16">
        <f t="shared" si="0"/>
        <v>1121862.2153</v>
      </c>
      <c r="H26" s="27">
        <f>RA!J30</f>
        <v>8.7032711355849308</v>
      </c>
      <c r="I26" s="20">
        <f>VLOOKUP(B26,RMS!B:D,3,FALSE)</f>
        <v>1228808.7532380801</v>
      </c>
      <c r="J26" s="21">
        <f>VLOOKUP(B26,RMS!B:E,4,FALSE)</f>
        <v>1121862.20588717</v>
      </c>
      <c r="K26" s="22">
        <f t="shared" si="1"/>
        <v>2.1461919881403446E-2</v>
      </c>
      <c r="L26" s="22">
        <f t="shared" si="2"/>
        <v>9.4128299970179796E-3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703269.23239999998</v>
      </c>
      <c r="F27" s="25">
        <f>VLOOKUP(C27,RA!B31:I62,8,0)</f>
        <v>40314.305800000002</v>
      </c>
      <c r="G27" s="16">
        <f t="shared" si="0"/>
        <v>662954.92660000001</v>
      </c>
      <c r="H27" s="27">
        <f>RA!J31</f>
        <v>5.7324142650776899</v>
      </c>
      <c r="I27" s="20">
        <f>VLOOKUP(B27,RMS!B:D,3,FALSE)</f>
        <v>703269.15800796496</v>
      </c>
      <c r="J27" s="21">
        <f>VLOOKUP(B27,RMS!B:E,4,FALSE)</f>
        <v>662954.88887610601</v>
      </c>
      <c r="K27" s="22">
        <f t="shared" si="1"/>
        <v>7.4392035021446645E-2</v>
      </c>
      <c r="L27" s="22">
        <f t="shared" si="2"/>
        <v>3.7723893998190761E-2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167641.8725</v>
      </c>
      <c r="F28" s="25">
        <f>VLOOKUP(C28,RA!B32:I63,8,0)</f>
        <v>43874.134100000003</v>
      </c>
      <c r="G28" s="16">
        <f t="shared" si="0"/>
        <v>123767.7384</v>
      </c>
      <c r="H28" s="27">
        <f>RA!J32</f>
        <v>26.171345765658899</v>
      </c>
      <c r="I28" s="20">
        <f>VLOOKUP(B28,RMS!B:D,3,FALSE)</f>
        <v>167641.80265119899</v>
      </c>
      <c r="J28" s="21">
        <f>VLOOKUP(B28,RMS!B:E,4,FALSE)</f>
        <v>123767.728607165</v>
      </c>
      <c r="K28" s="22">
        <f t="shared" si="1"/>
        <v>6.9848801009356976E-2</v>
      </c>
      <c r="L28" s="22">
        <f t="shared" si="2"/>
        <v>9.7928350005531684E-3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114199.76519999999</v>
      </c>
      <c r="F30" s="25">
        <f>VLOOKUP(C30,RA!B34:I66,8,0)</f>
        <v>7545.6778000000004</v>
      </c>
      <c r="G30" s="16">
        <f t="shared" si="0"/>
        <v>106654.08739999999</v>
      </c>
      <c r="H30" s="27">
        <f>RA!J34</f>
        <v>6.6074372279007099</v>
      </c>
      <c r="I30" s="20">
        <f>VLOOKUP(B30,RMS!B:D,3,FALSE)</f>
        <v>114199.7644</v>
      </c>
      <c r="J30" s="21">
        <f>VLOOKUP(B30,RMS!B:E,4,FALSE)</f>
        <v>106654.0846</v>
      </c>
      <c r="K30" s="22">
        <f t="shared" si="1"/>
        <v>7.9999999434221536E-4</v>
      </c>
      <c r="L30" s="22">
        <f t="shared" si="2"/>
        <v>2.7999999874737114E-3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6.6074372279007099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447184.61580000003</v>
      </c>
      <c r="F34" s="25">
        <f>VLOOKUP(C34,RA!B8:I70,8,0)</f>
        <v>28465.864099999999</v>
      </c>
      <c r="G34" s="16">
        <f t="shared" si="0"/>
        <v>418718.75170000002</v>
      </c>
      <c r="H34" s="27">
        <f>RA!J36</f>
        <v>0</v>
      </c>
      <c r="I34" s="20">
        <f>VLOOKUP(B34,RMS!B:D,3,FALSE)</f>
        <v>447184.61538461503</v>
      </c>
      <c r="J34" s="21">
        <f>VLOOKUP(B34,RMS!B:E,4,FALSE)</f>
        <v>418718.75213675201</v>
      </c>
      <c r="K34" s="22">
        <f t="shared" si="1"/>
        <v>4.1538500227034092E-4</v>
      </c>
      <c r="L34" s="22">
        <f t="shared" si="2"/>
        <v>-4.3675198685377836E-4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734903.27919999999</v>
      </c>
      <c r="F35" s="25">
        <f>VLOOKUP(C35,RA!B8:I71,8,0)</f>
        <v>54370.8557</v>
      </c>
      <c r="G35" s="16">
        <f t="shared" si="0"/>
        <v>680532.42350000003</v>
      </c>
      <c r="H35" s="27">
        <f>RA!J37</f>
        <v>0</v>
      </c>
      <c r="I35" s="20">
        <f>VLOOKUP(B35,RMS!B:D,3,FALSE)</f>
        <v>734903.26175555598</v>
      </c>
      <c r="J35" s="21">
        <f>VLOOKUP(B35,RMS!B:E,4,FALSE)</f>
        <v>680532.41932478605</v>
      </c>
      <c r="K35" s="22">
        <f t="shared" si="1"/>
        <v>1.7444444005377591E-2</v>
      </c>
      <c r="L35" s="22">
        <f t="shared" si="2"/>
        <v>4.1752139804884791E-3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6.3655732094171897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7.3983689063392104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12250.0643</v>
      </c>
      <c r="F38" s="25">
        <f>VLOOKUP(C38,RA!B8:I74,8,0)</f>
        <v>1900.8062</v>
      </c>
      <c r="G38" s="16">
        <f t="shared" si="0"/>
        <v>10349.258099999999</v>
      </c>
      <c r="H38" s="27">
        <f>RA!J40</f>
        <v>0</v>
      </c>
      <c r="I38" s="20">
        <f>VLOOKUP(B38,RMS!B:D,3,FALSE)</f>
        <v>12250.0642916572</v>
      </c>
      <c r="J38" s="21">
        <f>VLOOKUP(B38,RMS!B:E,4,FALSE)</f>
        <v>10349.257847364001</v>
      </c>
      <c r="K38" s="22">
        <f t="shared" si="1"/>
        <v>8.3428003563312814E-6</v>
      </c>
      <c r="L38" s="22">
        <f t="shared" si="2"/>
        <v>2.526359985495219E-4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5" t="s">
        <v>46</v>
      </c>
      <c r="W1" s="49"/>
    </row>
    <row r="2" spans="1:23" ht="12.75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5"/>
      <c r="W2" s="49"/>
    </row>
    <row r="3" spans="1:23" ht="23.25" thickBo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6" t="s">
        <v>47</v>
      </c>
      <c r="W3" s="49"/>
    </row>
    <row r="4" spans="1:23" ht="15" thickTop="1" thickBo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4"/>
      <c r="W4" s="49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8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53" t="s">
        <v>5</v>
      </c>
      <c r="B7" s="42"/>
      <c r="C7" s="43"/>
      <c r="D7" s="64">
        <v>20188889.741099998</v>
      </c>
      <c r="E7" s="64">
        <v>21240973.500399999</v>
      </c>
      <c r="F7" s="65">
        <v>95.046913648848601</v>
      </c>
      <c r="G7" s="64">
        <v>19952034.645199999</v>
      </c>
      <c r="H7" s="65">
        <v>1.18712251713626</v>
      </c>
      <c r="I7" s="64">
        <v>2090052.7520999999</v>
      </c>
      <c r="J7" s="65">
        <v>10.352489804553899</v>
      </c>
      <c r="K7" s="64">
        <v>2148251.3309999998</v>
      </c>
      <c r="L7" s="65">
        <v>10.7670789932034</v>
      </c>
      <c r="M7" s="65">
        <v>-2.7091140622224001E-2</v>
      </c>
      <c r="N7" s="64">
        <v>328662580.45779997</v>
      </c>
      <c r="O7" s="64">
        <v>1963445424.6594999</v>
      </c>
      <c r="P7" s="64">
        <v>1057319</v>
      </c>
      <c r="Q7" s="64">
        <v>972532</v>
      </c>
      <c r="R7" s="65">
        <v>8.7181707131487798</v>
      </c>
      <c r="S7" s="64">
        <v>19.0944168610419</v>
      </c>
      <c r="T7" s="64">
        <v>18.575739905627799</v>
      </c>
      <c r="U7" s="66">
        <v>2.7163801816456199</v>
      </c>
      <c r="V7" s="54"/>
      <c r="W7" s="54"/>
    </row>
    <row r="8" spans="1:23" ht="14.25" thickBot="1" x14ac:dyDescent="0.2">
      <c r="A8" s="41">
        <v>42078</v>
      </c>
      <c r="B8" s="46" t="s">
        <v>6</v>
      </c>
      <c r="C8" s="52"/>
      <c r="D8" s="67">
        <v>1282065.1524</v>
      </c>
      <c r="E8" s="67">
        <v>996541.44330000004</v>
      </c>
      <c r="F8" s="68">
        <v>128.651463621473</v>
      </c>
      <c r="G8" s="67">
        <v>945535.18169999996</v>
      </c>
      <c r="H8" s="68">
        <v>35.591480593556</v>
      </c>
      <c r="I8" s="67">
        <v>16595.0324</v>
      </c>
      <c r="J8" s="68">
        <v>1.2943985232680599</v>
      </c>
      <c r="K8" s="67">
        <v>47087.130799999999</v>
      </c>
      <c r="L8" s="68">
        <v>4.9799448726319104</v>
      </c>
      <c r="M8" s="68">
        <v>-0.64756756000941096</v>
      </c>
      <c r="N8" s="67">
        <v>15932548.993000001</v>
      </c>
      <c r="O8" s="67">
        <v>84800526.403699994</v>
      </c>
      <c r="P8" s="67">
        <v>39620</v>
      </c>
      <c r="Q8" s="67">
        <v>29449</v>
      </c>
      <c r="R8" s="68">
        <v>34.537675303066301</v>
      </c>
      <c r="S8" s="67">
        <v>32.359039687026801</v>
      </c>
      <c r="T8" s="67">
        <v>25.603421993955699</v>
      </c>
      <c r="U8" s="69">
        <v>20.877064827667098</v>
      </c>
      <c r="V8" s="54"/>
      <c r="W8" s="54"/>
    </row>
    <row r="9" spans="1:23" ht="12" customHeight="1" thickBot="1" x14ac:dyDescent="0.2">
      <c r="A9" s="44"/>
      <c r="B9" s="46" t="s">
        <v>7</v>
      </c>
      <c r="C9" s="52"/>
      <c r="D9" s="67">
        <v>160776.11979999999</v>
      </c>
      <c r="E9" s="67">
        <v>137055.79939999999</v>
      </c>
      <c r="F9" s="68">
        <v>117.30705340732899</v>
      </c>
      <c r="G9" s="67">
        <v>172551.45019999999</v>
      </c>
      <c r="H9" s="68">
        <v>-6.8242430801662302</v>
      </c>
      <c r="I9" s="67">
        <v>38644.8125</v>
      </c>
      <c r="J9" s="68">
        <v>24.036413211161499</v>
      </c>
      <c r="K9" s="67">
        <v>34434.882700000002</v>
      </c>
      <c r="L9" s="68">
        <v>19.956298634458001</v>
      </c>
      <c r="M9" s="68">
        <v>0.12225770700824801</v>
      </c>
      <c r="N9" s="67">
        <v>3089836.1540999999</v>
      </c>
      <c r="O9" s="67">
        <v>13152968.326300001</v>
      </c>
      <c r="P9" s="67">
        <v>8572</v>
      </c>
      <c r="Q9" s="67">
        <v>8078</v>
      </c>
      <c r="R9" s="68">
        <v>6.1153750928447703</v>
      </c>
      <c r="S9" s="67">
        <v>18.755963579094701</v>
      </c>
      <c r="T9" s="67">
        <v>19.211742597177501</v>
      </c>
      <c r="U9" s="69">
        <v>-2.4300485344874199</v>
      </c>
      <c r="V9" s="54"/>
      <c r="W9" s="54"/>
    </row>
    <row r="10" spans="1:23" ht="14.25" thickBot="1" x14ac:dyDescent="0.2">
      <c r="A10" s="44"/>
      <c r="B10" s="46" t="s">
        <v>8</v>
      </c>
      <c r="C10" s="52"/>
      <c r="D10" s="67">
        <v>198903.82060000001</v>
      </c>
      <c r="E10" s="67">
        <v>214398.65289999999</v>
      </c>
      <c r="F10" s="68">
        <v>92.772887287110393</v>
      </c>
      <c r="G10" s="67">
        <v>240822.65119999999</v>
      </c>
      <c r="H10" s="68">
        <v>-17.406514873547799</v>
      </c>
      <c r="I10" s="67">
        <v>51495.2952</v>
      </c>
      <c r="J10" s="68">
        <v>25.889545532440099</v>
      </c>
      <c r="K10" s="67">
        <v>48893.165000000001</v>
      </c>
      <c r="L10" s="68">
        <v>20.302560725234599</v>
      </c>
      <c r="M10" s="68">
        <v>5.3220735454535997E-2</v>
      </c>
      <c r="N10" s="67">
        <v>3261652.4334</v>
      </c>
      <c r="O10" s="67">
        <v>21266973.035300002</v>
      </c>
      <c r="P10" s="67">
        <v>108535</v>
      </c>
      <c r="Q10" s="67">
        <v>100368</v>
      </c>
      <c r="R10" s="68">
        <v>8.1370556352622394</v>
      </c>
      <c r="S10" s="67">
        <v>1.8326237674482899</v>
      </c>
      <c r="T10" s="67">
        <v>1.93755114777618</v>
      </c>
      <c r="U10" s="69">
        <v>-5.7255276392051897</v>
      </c>
      <c r="V10" s="54"/>
      <c r="W10" s="54"/>
    </row>
    <row r="11" spans="1:23" ht="14.25" thickBot="1" x14ac:dyDescent="0.2">
      <c r="A11" s="44"/>
      <c r="B11" s="46" t="s">
        <v>9</v>
      </c>
      <c r="C11" s="52"/>
      <c r="D11" s="67">
        <v>72080.517399999997</v>
      </c>
      <c r="E11" s="67">
        <v>76934.420599999998</v>
      </c>
      <c r="F11" s="68">
        <v>93.690856235550797</v>
      </c>
      <c r="G11" s="67">
        <v>83453.752900000007</v>
      </c>
      <c r="H11" s="68">
        <v>-13.6281893920674</v>
      </c>
      <c r="I11" s="67">
        <v>17482.644700000001</v>
      </c>
      <c r="J11" s="68">
        <v>24.254327425235701</v>
      </c>
      <c r="K11" s="67">
        <v>12082.518700000001</v>
      </c>
      <c r="L11" s="68">
        <v>14.4781010801013</v>
      </c>
      <c r="M11" s="68">
        <v>0.44693711088566301</v>
      </c>
      <c r="N11" s="67">
        <v>1093755.3014</v>
      </c>
      <c r="O11" s="67">
        <v>6419879.1298000002</v>
      </c>
      <c r="P11" s="67">
        <v>3654</v>
      </c>
      <c r="Q11" s="67">
        <v>3162</v>
      </c>
      <c r="R11" s="68">
        <v>15.559772296015201</v>
      </c>
      <c r="S11" s="67">
        <v>19.7264689107827</v>
      </c>
      <c r="T11" s="67">
        <v>20.6823520872865</v>
      </c>
      <c r="U11" s="69">
        <v>-4.8456882011018303</v>
      </c>
      <c r="V11" s="54"/>
      <c r="W11" s="54"/>
    </row>
    <row r="12" spans="1:23" ht="14.25" thickBot="1" x14ac:dyDescent="0.2">
      <c r="A12" s="44"/>
      <c r="B12" s="46" t="s">
        <v>10</v>
      </c>
      <c r="C12" s="52"/>
      <c r="D12" s="67">
        <v>342183.15960000001</v>
      </c>
      <c r="E12" s="67">
        <v>127205.1486</v>
      </c>
      <c r="F12" s="68">
        <v>269.00102972718798</v>
      </c>
      <c r="G12" s="67">
        <v>159861.05439999999</v>
      </c>
      <c r="H12" s="68">
        <v>114.050358221583</v>
      </c>
      <c r="I12" s="67">
        <v>-32746.010699999999</v>
      </c>
      <c r="J12" s="68">
        <v>-9.5697318179769404</v>
      </c>
      <c r="K12" s="67">
        <v>25008.333900000001</v>
      </c>
      <c r="L12" s="68">
        <v>15.643793914573401</v>
      </c>
      <c r="M12" s="68">
        <v>-2.3094039303434002</v>
      </c>
      <c r="N12" s="67">
        <v>4199593.8152999999</v>
      </c>
      <c r="O12" s="67">
        <v>24397536.1754</v>
      </c>
      <c r="P12" s="67">
        <v>2502</v>
      </c>
      <c r="Q12" s="67">
        <v>2124</v>
      </c>
      <c r="R12" s="68">
        <v>17.796610169491501</v>
      </c>
      <c r="S12" s="67">
        <v>136.76385275779401</v>
      </c>
      <c r="T12" s="67">
        <v>127.011892419962</v>
      </c>
      <c r="U12" s="69">
        <v>7.1305101027695903</v>
      </c>
      <c r="V12" s="54"/>
      <c r="W12" s="54"/>
    </row>
    <row r="13" spans="1:23" ht="14.25" thickBot="1" x14ac:dyDescent="0.2">
      <c r="A13" s="44"/>
      <c r="B13" s="46" t="s">
        <v>11</v>
      </c>
      <c r="C13" s="52"/>
      <c r="D13" s="67">
        <v>328480.80160000001</v>
      </c>
      <c r="E13" s="67">
        <v>353994.77220000001</v>
      </c>
      <c r="F13" s="68">
        <v>92.792557234267505</v>
      </c>
      <c r="G13" s="67">
        <v>353414.09850000002</v>
      </c>
      <c r="H13" s="68">
        <v>-7.0549808300870698</v>
      </c>
      <c r="I13" s="67">
        <v>81457.910499999998</v>
      </c>
      <c r="J13" s="68">
        <v>24.798377897041799</v>
      </c>
      <c r="K13" s="67">
        <v>65634.623399999997</v>
      </c>
      <c r="L13" s="68">
        <v>18.571591704624701</v>
      </c>
      <c r="M13" s="68">
        <v>0.241081403081533</v>
      </c>
      <c r="N13" s="67">
        <v>12040969.682700001</v>
      </c>
      <c r="O13" s="67">
        <v>38094187.403800003</v>
      </c>
      <c r="P13" s="67">
        <v>12330</v>
      </c>
      <c r="Q13" s="67">
        <v>10652</v>
      </c>
      <c r="R13" s="68">
        <v>15.752910251595999</v>
      </c>
      <c r="S13" s="67">
        <v>26.640778718572601</v>
      </c>
      <c r="T13" s="67">
        <v>26.254837692452099</v>
      </c>
      <c r="U13" s="69">
        <v>1.44868522875198</v>
      </c>
      <c r="V13" s="54"/>
      <c r="W13" s="54"/>
    </row>
    <row r="14" spans="1:23" ht="14.25" thickBot="1" x14ac:dyDescent="0.2">
      <c r="A14" s="44"/>
      <c r="B14" s="46" t="s">
        <v>12</v>
      </c>
      <c r="C14" s="52"/>
      <c r="D14" s="67">
        <v>177961.59839999999</v>
      </c>
      <c r="E14" s="67">
        <v>153930.69750000001</v>
      </c>
      <c r="F14" s="68">
        <v>115.611506535271</v>
      </c>
      <c r="G14" s="67">
        <v>132335.06649999999</v>
      </c>
      <c r="H14" s="68">
        <v>34.478036023807803</v>
      </c>
      <c r="I14" s="67">
        <v>37397.505100000002</v>
      </c>
      <c r="J14" s="68">
        <v>21.014367951417501</v>
      </c>
      <c r="K14" s="67">
        <v>20197.221000000001</v>
      </c>
      <c r="L14" s="68">
        <v>15.2621837387296</v>
      </c>
      <c r="M14" s="68">
        <v>0.85161637336146401</v>
      </c>
      <c r="N14" s="67">
        <v>2446595.1682000002</v>
      </c>
      <c r="O14" s="67">
        <v>17261174.903299998</v>
      </c>
      <c r="P14" s="67">
        <v>3505</v>
      </c>
      <c r="Q14" s="67">
        <v>3756</v>
      </c>
      <c r="R14" s="68">
        <v>-6.6826411075612402</v>
      </c>
      <c r="S14" s="67">
        <v>50.773637203994298</v>
      </c>
      <c r="T14" s="67">
        <v>43.866046725239599</v>
      </c>
      <c r="U14" s="69">
        <v>13.604679237380401</v>
      </c>
      <c r="V14" s="54"/>
      <c r="W14" s="54"/>
    </row>
    <row r="15" spans="1:23" ht="14.25" thickBot="1" x14ac:dyDescent="0.2">
      <c r="A15" s="44"/>
      <c r="B15" s="46" t="s">
        <v>13</v>
      </c>
      <c r="C15" s="52"/>
      <c r="D15" s="67">
        <v>127240.189</v>
      </c>
      <c r="E15" s="67">
        <v>128323.43429999999</v>
      </c>
      <c r="F15" s="68">
        <v>99.155847639280395</v>
      </c>
      <c r="G15" s="67">
        <v>120420.1942</v>
      </c>
      <c r="H15" s="68">
        <v>5.6634975929975804</v>
      </c>
      <c r="I15" s="67">
        <v>20854.779699999999</v>
      </c>
      <c r="J15" s="68">
        <v>16.390088590641799</v>
      </c>
      <c r="K15" s="67">
        <v>9154.4686999999994</v>
      </c>
      <c r="L15" s="68">
        <v>7.6021042490562598</v>
      </c>
      <c r="M15" s="68">
        <v>1.27809831279449</v>
      </c>
      <c r="N15" s="67">
        <v>3130350.1176</v>
      </c>
      <c r="O15" s="67">
        <v>14256826.8094</v>
      </c>
      <c r="P15" s="67">
        <v>5209</v>
      </c>
      <c r="Q15" s="67">
        <v>4622</v>
      </c>
      <c r="R15" s="68">
        <v>12.700129813933399</v>
      </c>
      <c r="S15" s="67">
        <v>24.426989633326901</v>
      </c>
      <c r="T15" s="67">
        <v>22.722162310687999</v>
      </c>
      <c r="U15" s="69">
        <v>6.9792772184786296</v>
      </c>
      <c r="V15" s="54"/>
      <c r="W15" s="54"/>
    </row>
    <row r="16" spans="1:23" ht="14.25" thickBot="1" x14ac:dyDescent="0.2">
      <c r="A16" s="44"/>
      <c r="B16" s="46" t="s">
        <v>14</v>
      </c>
      <c r="C16" s="52"/>
      <c r="D16" s="67">
        <v>1007856.5799</v>
      </c>
      <c r="E16" s="67">
        <v>1085206.5364000001</v>
      </c>
      <c r="F16" s="68">
        <v>92.872328547098903</v>
      </c>
      <c r="G16" s="67">
        <v>952349.7426</v>
      </c>
      <c r="H16" s="68">
        <v>5.8284089150338003</v>
      </c>
      <c r="I16" s="67">
        <v>94596.265100000004</v>
      </c>
      <c r="J16" s="68">
        <v>9.3858855502422696</v>
      </c>
      <c r="K16" s="67">
        <v>50691.599300000002</v>
      </c>
      <c r="L16" s="68">
        <v>5.3227923558426502</v>
      </c>
      <c r="M16" s="68">
        <v>0.86611324965633896</v>
      </c>
      <c r="N16" s="67">
        <v>14460560.1176</v>
      </c>
      <c r="O16" s="67">
        <v>99620978.408000007</v>
      </c>
      <c r="P16" s="67">
        <v>49963</v>
      </c>
      <c r="Q16" s="67">
        <v>46742</v>
      </c>
      <c r="R16" s="68">
        <v>6.8910187839630304</v>
      </c>
      <c r="S16" s="67">
        <v>20.172058921602002</v>
      </c>
      <c r="T16" s="67">
        <v>18.606856747678702</v>
      </c>
      <c r="U16" s="69">
        <v>7.7592583880819701</v>
      </c>
      <c r="V16" s="54"/>
      <c r="W16" s="54"/>
    </row>
    <row r="17" spans="1:21" ht="12" thickBot="1" x14ac:dyDescent="0.2">
      <c r="A17" s="44"/>
      <c r="B17" s="46" t="s">
        <v>15</v>
      </c>
      <c r="C17" s="52"/>
      <c r="D17" s="67">
        <v>613150.88930000004</v>
      </c>
      <c r="E17" s="67">
        <v>512619.11109999998</v>
      </c>
      <c r="F17" s="68">
        <v>119.611398799447</v>
      </c>
      <c r="G17" s="67">
        <v>805575.32940000005</v>
      </c>
      <c r="H17" s="68">
        <v>-23.886585534256501</v>
      </c>
      <c r="I17" s="67">
        <v>70432.744300000006</v>
      </c>
      <c r="J17" s="68">
        <v>11.487016577666401</v>
      </c>
      <c r="K17" s="67">
        <v>26641.247800000001</v>
      </c>
      <c r="L17" s="68">
        <v>3.3071082030084802</v>
      </c>
      <c r="M17" s="68">
        <v>1.6437479516255999</v>
      </c>
      <c r="N17" s="67">
        <v>11442551.048</v>
      </c>
      <c r="O17" s="67">
        <v>126597730.04880001</v>
      </c>
      <c r="P17" s="67">
        <v>12289</v>
      </c>
      <c r="Q17" s="67">
        <v>12009</v>
      </c>
      <c r="R17" s="68">
        <v>2.3315846448497002</v>
      </c>
      <c r="S17" s="67">
        <v>49.894286703555998</v>
      </c>
      <c r="T17" s="67">
        <v>43.073489582812897</v>
      </c>
      <c r="U17" s="69">
        <v>13.670497308175801</v>
      </c>
    </row>
    <row r="18" spans="1:21" ht="12" thickBot="1" x14ac:dyDescent="0.2">
      <c r="A18" s="44"/>
      <c r="B18" s="46" t="s">
        <v>16</v>
      </c>
      <c r="C18" s="52"/>
      <c r="D18" s="67">
        <v>2278779.4328000001</v>
      </c>
      <c r="E18" s="67">
        <v>2376796.4180999999</v>
      </c>
      <c r="F18" s="68">
        <v>95.876088311410598</v>
      </c>
      <c r="G18" s="67">
        <v>2458220.2302999999</v>
      </c>
      <c r="H18" s="68">
        <v>-7.29962251909794</v>
      </c>
      <c r="I18" s="67">
        <v>291831.3835</v>
      </c>
      <c r="J18" s="68">
        <v>12.806477858255001</v>
      </c>
      <c r="K18" s="67">
        <v>332235.51309999998</v>
      </c>
      <c r="L18" s="68">
        <v>13.515286751157101</v>
      </c>
      <c r="M18" s="68">
        <v>-0.121612916159985</v>
      </c>
      <c r="N18" s="67">
        <v>31813043.4386</v>
      </c>
      <c r="O18" s="67">
        <v>278504670.97409999</v>
      </c>
      <c r="P18" s="67">
        <v>106543</v>
      </c>
      <c r="Q18" s="67">
        <v>97570</v>
      </c>
      <c r="R18" s="68">
        <v>9.1964743261248305</v>
      </c>
      <c r="S18" s="67">
        <v>21.388354305773301</v>
      </c>
      <c r="T18" s="67">
        <v>21.406331485087598</v>
      </c>
      <c r="U18" s="69">
        <v>-8.4051250775876996E-2</v>
      </c>
    </row>
    <row r="19" spans="1:21" ht="12" thickBot="1" x14ac:dyDescent="0.2">
      <c r="A19" s="44"/>
      <c r="B19" s="46" t="s">
        <v>17</v>
      </c>
      <c r="C19" s="52"/>
      <c r="D19" s="67">
        <v>740369.24739999999</v>
      </c>
      <c r="E19" s="67">
        <v>783966.71050000004</v>
      </c>
      <c r="F19" s="68">
        <v>94.438862962408905</v>
      </c>
      <c r="G19" s="67">
        <v>826088.57720000006</v>
      </c>
      <c r="H19" s="68">
        <v>-10.3765300920324</v>
      </c>
      <c r="I19" s="67">
        <v>82353.7595</v>
      </c>
      <c r="J19" s="68">
        <v>11.123336063620499</v>
      </c>
      <c r="K19" s="67">
        <v>77432.177299999996</v>
      </c>
      <c r="L19" s="68">
        <v>9.3733504417230709</v>
      </c>
      <c r="M19" s="68">
        <v>6.3559909737938E-2</v>
      </c>
      <c r="N19" s="67">
        <v>11829846.613399999</v>
      </c>
      <c r="O19" s="67">
        <v>75141140.420399994</v>
      </c>
      <c r="P19" s="67">
        <v>17407</v>
      </c>
      <c r="Q19" s="67">
        <v>15333</v>
      </c>
      <c r="R19" s="68">
        <v>13.526381008282801</v>
      </c>
      <c r="S19" s="67">
        <v>42.532845832136502</v>
      </c>
      <c r="T19" s="67">
        <v>42.986207284941003</v>
      </c>
      <c r="U19" s="69">
        <v>-1.06590904966425</v>
      </c>
    </row>
    <row r="20" spans="1:21" ht="12" thickBot="1" x14ac:dyDescent="0.2">
      <c r="A20" s="44"/>
      <c r="B20" s="46" t="s">
        <v>18</v>
      </c>
      <c r="C20" s="52"/>
      <c r="D20" s="67">
        <v>964572.67799999996</v>
      </c>
      <c r="E20" s="67">
        <v>1121496.9176</v>
      </c>
      <c r="F20" s="68">
        <v>86.007608479582998</v>
      </c>
      <c r="G20" s="67">
        <v>915400.11679999996</v>
      </c>
      <c r="H20" s="68">
        <v>5.3717014338925599</v>
      </c>
      <c r="I20" s="67">
        <v>90342.003800000006</v>
      </c>
      <c r="J20" s="68">
        <v>9.3660131434906795</v>
      </c>
      <c r="K20" s="67">
        <v>54526.0363</v>
      </c>
      <c r="L20" s="68">
        <v>5.9565249445902202</v>
      </c>
      <c r="M20" s="68">
        <v>0.65685991372895802</v>
      </c>
      <c r="N20" s="67">
        <v>13861850.254699999</v>
      </c>
      <c r="O20" s="67">
        <v>110500613.6225</v>
      </c>
      <c r="P20" s="67">
        <v>43508</v>
      </c>
      <c r="Q20" s="67">
        <v>38985</v>
      </c>
      <c r="R20" s="68">
        <v>11.6018981659613</v>
      </c>
      <c r="S20" s="67">
        <v>22.170007309000599</v>
      </c>
      <c r="T20" s="67">
        <v>23.463928587918399</v>
      </c>
      <c r="U20" s="69">
        <v>-5.8363592798297503</v>
      </c>
    </row>
    <row r="21" spans="1:21" ht="12" thickBot="1" x14ac:dyDescent="0.2">
      <c r="A21" s="44"/>
      <c r="B21" s="46" t="s">
        <v>19</v>
      </c>
      <c r="C21" s="52"/>
      <c r="D21" s="67">
        <v>495781.66570000001</v>
      </c>
      <c r="E21" s="67">
        <v>492687.52299999999</v>
      </c>
      <c r="F21" s="68">
        <v>100.628013204223</v>
      </c>
      <c r="G21" s="67">
        <v>537798.2084</v>
      </c>
      <c r="H21" s="68">
        <v>-7.8126966664695896</v>
      </c>
      <c r="I21" s="67">
        <v>51392.5363</v>
      </c>
      <c r="J21" s="68">
        <v>10.365961441401501</v>
      </c>
      <c r="K21" s="67">
        <v>57401.8344</v>
      </c>
      <c r="L21" s="68">
        <v>10.6734893317655</v>
      </c>
      <c r="M21" s="68">
        <v>-0.104688258882542</v>
      </c>
      <c r="N21" s="67">
        <v>7106549.7805000003</v>
      </c>
      <c r="O21" s="67">
        <v>46012475.599399999</v>
      </c>
      <c r="P21" s="67">
        <v>41620</v>
      </c>
      <c r="Q21" s="67">
        <v>36532</v>
      </c>
      <c r="R21" s="68">
        <v>13.9275156027592</v>
      </c>
      <c r="S21" s="67">
        <v>11.9121015305142</v>
      </c>
      <c r="T21" s="67">
        <v>12.0176753230045</v>
      </c>
      <c r="U21" s="69">
        <v>-0.88627344402559105</v>
      </c>
    </row>
    <row r="22" spans="1:21" ht="12" thickBot="1" x14ac:dyDescent="0.2">
      <c r="A22" s="44"/>
      <c r="B22" s="46" t="s">
        <v>20</v>
      </c>
      <c r="C22" s="52"/>
      <c r="D22" s="67">
        <v>1403917.3784</v>
      </c>
      <c r="E22" s="67">
        <v>1205099.4802999999</v>
      </c>
      <c r="F22" s="68">
        <v>116.49804861342299</v>
      </c>
      <c r="G22" s="67">
        <v>1387995.2707</v>
      </c>
      <c r="H22" s="68">
        <v>1.14712982357426</v>
      </c>
      <c r="I22" s="67">
        <v>190693.07889999999</v>
      </c>
      <c r="J22" s="68">
        <v>13.5829274452979</v>
      </c>
      <c r="K22" s="67">
        <v>193836.82500000001</v>
      </c>
      <c r="L22" s="68">
        <v>13.9652367044625</v>
      </c>
      <c r="M22" s="68">
        <v>-1.6218518333655001E-2</v>
      </c>
      <c r="N22" s="67">
        <v>25955885.465100002</v>
      </c>
      <c r="O22" s="67">
        <v>124979847.7027</v>
      </c>
      <c r="P22" s="67">
        <v>83714</v>
      </c>
      <c r="Q22" s="67">
        <v>77903</v>
      </c>
      <c r="R22" s="68">
        <v>7.4592762794757599</v>
      </c>
      <c r="S22" s="67">
        <v>16.770401347444899</v>
      </c>
      <c r="T22" s="67">
        <v>16.9205527925754</v>
      </c>
      <c r="U22" s="69">
        <v>-0.89533602696627301</v>
      </c>
    </row>
    <row r="23" spans="1:21" ht="12" thickBot="1" x14ac:dyDescent="0.2">
      <c r="A23" s="44"/>
      <c r="B23" s="46" t="s">
        <v>21</v>
      </c>
      <c r="C23" s="52"/>
      <c r="D23" s="67">
        <v>3572848.1529000001</v>
      </c>
      <c r="E23" s="67">
        <v>3274984.8760000002</v>
      </c>
      <c r="F23" s="68">
        <v>109.095103891405</v>
      </c>
      <c r="G23" s="67">
        <v>2988679.2089</v>
      </c>
      <c r="H23" s="68">
        <v>19.546057076329902</v>
      </c>
      <c r="I23" s="67">
        <v>278335.45770000003</v>
      </c>
      <c r="J23" s="68">
        <v>7.79029630671769</v>
      </c>
      <c r="K23" s="67">
        <v>144983.954</v>
      </c>
      <c r="L23" s="68">
        <v>4.8511045805201096</v>
      </c>
      <c r="M23" s="68">
        <v>0.919767326113896</v>
      </c>
      <c r="N23" s="67">
        <v>82444096.113900006</v>
      </c>
      <c r="O23" s="67">
        <v>274436916.80150002</v>
      </c>
      <c r="P23" s="67">
        <v>106838</v>
      </c>
      <c r="Q23" s="67">
        <v>91632</v>
      </c>
      <c r="R23" s="68">
        <v>16.594639427274299</v>
      </c>
      <c r="S23" s="67">
        <v>33.441735645556797</v>
      </c>
      <c r="T23" s="67">
        <v>33.707796528505298</v>
      </c>
      <c r="U23" s="69">
        <v>-0.79559531768456804</v>
      </c>
    </row>
    <row r="24" spans="1:21" ht="12" thickBot="1" x14ac:dyDescent="0.2">
      <c r="A24" s="44"/>
      <c r="B24" s="46" t="s">
        <v>22</v>
      </c>
      <c r="C24" s="52"/>
      <c r="D24" s="67">
        <v>243458.87669999999</v>
      </c>
      <c r="E24" s="67">
        <v>325147.51280000003</v>
      </c>
      <c r="F24" s="68">
        <v>74.876438267498898</v>
      </c>
      <c r="G24" s="67">
        <v>311902.27179999999</v>
      </c>
      <c r="H24" s="68">
        <v>-21.943859114911401</v>
      </c>
      <c r="I24" s="67">
        <v>36658.100200000001</v>
      </c>
      <c r="J24" s="68">
        <v>15.0572041968187</v>
      </c>
      <c r="K24" s="67">
        <v>52633.576000000001</v>
      </c>
      <c r="L24" s="68">
        <v>16.875021684276199</v>
      </c>
      <c r="M24" s="68">
        <v>-0.30352252334137397</v>
      </c>
      <c r="N24" s="67">
        <v>3610643.4073000001</v>
      </c>
      <c r="O24" s="67">
        <v>29068973.394299999</v>
      </c>
      <c r="P24" s="67">
        <v>25977</v>
      </c>
      <c r="Q24" s="67">
        <v>24862</v>
      </c>
      <c r="R24" s="68">
        <v>4.48475585230472</v>
      </c>
      <c r="S24" s="67">
        <v>9.3720936482272794</v>
      </c>
      <c r="T24" s="67">
        <v>9.51626150752152</v>
      </c>
      <c r="U24" s="69">
        <v>-1.53826737872505</v>
      </c>
    </row>
    <row r="25" spans="1:21" ht="12" thickBot="1" x14ac:dyDescent="0.2">
      <c r="A25" s="44"/>
      <c r="B25" s="46" t="s">
        <v>23</v>
      </c>
      <c r="C25" s="52"/>
      <c r="D25" s="67">
        <v>250009.00289999999</v>
      </c>
      <c r="E25" s="67">
        <v>265020.96250000002</v>
      </c>
      <c r="F25" s="68">
        <v>94.335557663669704</v>
      </c>
      <c r="G25" s="67">
        <v>272668.91509999998</v>
      </c>
      <c r="H25" s="68">
        <v>-8.3104127185490206</v>
      </c>
      <c r="I25" s="67">
        <v>20423.928</v>
      </c>
      <c r="J25" s="68">
        <v>8.1692770112639792</v>
      </c>
      <c r="K25" s="67">
        <v>27361.1224</v>
      </c>
      <c r="L25" s="68">
        <v>10.0345587211382</v>
      </c>
      <c r="M25" s="68">
        <v>-0.25354202574672202</v>
      </c>
      <c r="N25" s="67">
        <v>3708103.8972</v>
      </c>
      <c r="O25" s="67">
        <v>36883260.908500001</v>
      </c>
      <c r="P25" s="67">
        <v>17951</v>
      </c>
      <c r="Q25" s="67">
        <v>18472</v>
      </c>
      <c r="R25" s="68">
        <v>-2.8204850584668701</v>
      </c>
      <c r="S25" s="67">
        <v>13.9273022617124</v>
      </c>
      <c r="T25" s="67">
        <v>14.1026311769164</v>
      </c>
      <c r="U25" s="69">
        <v>-1.2588864082168501</v>
      </c>
    </row>
    <row r="26" spans="1:21" ht="12" thickBot="1" x14ac:dyDescent="0.2">
      <c r="A26" s="44"/>
      <c r="B26" s="46" t="s">
        <v>24</v>
      </c>
      <c r="C26" s="52"/>
      <c r="D26" s="67">
        <v>601954.92660000001</v>
      </c>
      <c r="E26" s="67">
        <v>692893.78040000005</v>
      </c>
      <c r="F26" s="68">
        <v>86.875498615747105</v>
      </c>
      <c r="G26" s="67">
        <v>633947.94279999996</v>
      </c>
      <c r="H26" s="68">
        <v>-5.0466314408552702</v>
      </c>
      <c r="I26" s="67">
        <v>129900.42230000001</v>
      </c>
      <c r="J26" s="68">
        <v>21.579758975262799</v>
      </c>
      <c r="K26" s="67">
        <v>131423.16829999999</v>
      </c>
      <c r="L26" s="68">
        <v>20.730908553711</v>
      </c>
      <c r="M26" s="68">
        <v>-1.1586587202981001E-2</v>
      </c>
      <c r="N26" s="67">
        <v>8151379.6322999997</v>
      </c>
      <c r="O26" s="67">
        <v>67085557.735699996</v>
      </c>
      <c r="P26" s="67">
        <v>43536</v>
      </c>
      <c r="Q26" s="67">
        <v>40163</v>
      </c>
      <c r="R26" s="68">
        <v>8.3982770211388704</v>
      </c>
      <c r="S26" s="67">
        <v>13.8266015848953</v>
      </c>
      <c r="T26" s="67">
        <v>14.4357798172447</v>
      </c>
      <c r="U26" s="69">
        <v>-4.40584209076337</v>
      </c>
    </row>
    <row r="27" spans="1:21" ht="12" thickBot="1" x14ac:dyDescent="0.2">
      <c r="A27" s="44"/>
      <c r="B27" s="46" t="s">
        <v>25</v>
      </c>
      <c r="C27" s="52"/>
      <c r="D27" s="67">
        <v>306613.74719999998</v>
      </c>
      <c r="E27" s="67">
        <v>405868.78519999998</v>
      </c>
      <c r="F27" s="68">
        <v>75.545042728257599</v>
      </c>
      <c r="G27" s="67">
        <v>358878.45510000002</v>
      </c>
      <c r="H27" s="68">
        <v>-14.563345098394599</v>
      </c>
      <c r="I27" s="67">
        <v>83277.257199999993</v>
      </c>
      <c r="J27" s="68">
        <v>27.160314226119599</v>
      </c>
      <c r="K27" s="67">
        <v>105628.1032</v>
      </c>
      <c r="L27" s="68">
        <v>29.432834905223601</v>
      </c>
      <c r="M27" s="68">
        <v>-0.21159942593762299</v>
      </c>
      <c r="N27" s="67">
        <v>3830517.5965</v>
      </c>
      <c r="O27" s="67">
        <v>23154937.092900001</v>
      </c>
      <c r="P27" s="67">
        <v>40343</v>
      </c>
      <c r="Q27" s="67">
        <v>36182</v>
      </c>
      <c r="R27" s="68">
        <v>11.5001934663645</v>
      </c>
      <c r="S27" s="67">
        <v>7.6001722033562196</v>
      </c>
      <c r="T27" s="67">
        <v>7.6740468354430398</v>
      </c>
      <c r="U27" s="69">
        <v>-0.97201260853268001</v>
      </c>
    </row>
    <row r="28" spans="1:21" ht="12" thickBot="1" x14ac:dyDescent="0.2">
      <c r="A28" s="44"/>
      <c r="B28" s="46" t="s">
        <v>26</v>
      </c>
      <c r="C28" s="52"/>
      <c r="D28" s="67">
        <v>739405.71939999994</v>
      </c>
      <c r="E28" s="67">
        <v>1001293.5017</v>
      </c>
      <c r="F28" s="68">
        <v>73.845053238099894</v>
      </c>
      <c r="G28" s="67">
        <v>951990.26509999996</v>
      </c>
      <c r="H28" s="68">
        <v>-22.3305377684371</v>
      </c>
      <c r="I28" s="67">
        <v>47973.809300000001</v>
      </c>
      <c r="J28" s="68">
        <v>6.4881577246831297</v>
      </c>
      <c r="K28" s="67">
        <v>87005.296900000001</v>
      </c>
      <c r="L28" s="68">
        <v>9.1393053153606303</v>
      </c>
      <c r="M28" s="68">
        <v>-0.44861047534681803</v>
      </c>
      <c r="N28" s="67">
        <v>9504535.5603</v>
      </c>
      <c r="O28" s="67">
        <v>85026634.255400002</v>
      </c>
      <c r="P28" s="67">
        <v>38529</v>
      </c>
      <c r="Q28" s="67">
        <v>38230</v>
      </c>
      <c r="R28" s="68">
        <v>0.78210829191733799</v>
      </c>
      <c r="S28" s="67">
        <v>19.190887887046099</v>
      </c>
      <c r="T28" s="67">
        <v>20.243864585404101</v>
      </c>
      <c r="U28" s="69">
        <v>-5.4868576407492302</v>
      </c>
    </row>
    <row r="29" spans="1:21" ht="12" thickBot="1" x14ac:dyDescent="0.2">
      <c r="A29" s="44"/>
      <c r="B29" s="46" t="s">
        <v>27</v>
      </c>
      <c r="C29" s="52"/>
      <c r="D29" s="67">
        <v>872222.48100000003</v>
      </c>
      <c r="E29" s="67">
        <v>787543.32429999998</v>
      </c>
      <c r="F29" s="68">
        <v>110.752317248739</v>
      </c>
      <c r="G29" s="67">
        <v>750858.96089999995</v>
      </c>
      <c r="H29" s="68">
        <v>16.163291166496901</v>
      </c>
      <c r="I29" s="67">
        <v>107241.83349999999</v>
      </c>
      <c r="J29" s="68">
        <v>12.295238409476401</v>
      </c>
      <c r="K29" s="67">
        <v>133390.51130000001</v>
      </c>
      <c r="L29" s="68">
        <v>17.765055522559699</v>
      </c>
      <c r="M29" s="68">
        <v>-0.196031018587152</v>
      </c>
      <c r="N29" s="67">
        <v>10654368.3682</v>
      </c>
      <c r="O29" s="67">
        <v>55298626.547499999</v>
      </c>
      <c r="P29" s="67">
        <v>105222</v>
      </c>
      <c r="Q29" s="67">
        <v>102539</v>
      </c>
      <c r="R29" s="68">
        <v>2.61656540438273</v>
      </c>
      <c r="S29" s="67">
        <v>8.28935470719051</v>
      </c>
      <c r="T29" s="67">
        <v>8.5709113351992894</v>
      </c>
      <c r="U29" s="69">
        <v>-3.39660489814176</v>
      </c>
    </row>
    <row r="30" spans="1:21" ht="12" thickBot="1" x14ac:dyDescent="0.2">
      <c r="A30" s="44"/>
      <c r="B30" s="46" t="s">
        <v>28</v>
      </c>
      <c r="C30" s="52"/>
      <c r="D30" s="67">
        <v>1228808.7747</v>
      </c>
      <c r="E30" s="67">
        <v>1412626.5995</v>
      </c>
      <c r="F30" s="68">
        <v>86.987514969273406</v>
      </c>
      <c r="G30" s="67">
        <v>1231672.996</v>
      </c>
      <c r="H30" s="68">
        <v>-0.23254721905099399</v>
      </c>
      <c r="I30" s="67">
        <v>106946.5594</v>
      </c>
      <c r="J30" s="68">
        <v>8.7032711355849308</v>
      </c>
      <c r="K30" s="67">
        <v>222194.1403</v>
      </c>
      <c r="L30" s="68">
        <v>18.0400269407222</v>
      </c>
      <c r="M30" s="68">
        <v>-0.51867965889827705</v>
      </c>
      <c r="N30" s="67">
        <v>15795621.2301</v>
      </c>
      <c r="O30" s="67">
        <v>96443874.109799996</v>
      </c>
      <c r="P30" s="67">
        <v>75107</v>
      </c>
      <c r="Q30" s="67">
        <v>73702</v>
      </c>
      <c r="R30" s="68">
        <v>1.90632547285012</v>
      </c>
      <c r="S30" s="67">
        <v>16.360775622778199</v>
      </c>
      <c r="T30" s="67">
        <v>17.011992137255401</v>
      </c>
      <c r="U30" s="69">
        <v>-3.9803523347060099</v>
      </c>
    </row>
    <row r="31" spans="1:21" ht="12" thickBot="1" x14ac:dyDescent="0.2">
      <c r="A31" s="44"/>
      <c r="B31" s="46" t="s">
        <v>29</v>
      </c>
      <c r="C31" s="52"/>
      <c r="D31" s="67">
        <v>703269.23239999998</v>
      </c>
      <c r="E31" s="67">
        <v>826235.34039999999</v>
      </c>
      <c r="F31" s="68">
        <v>85.117302300278098</v>
      </c>
      <c r="G31" s="67">
        <v>826269.19750000001</v>
      </c>
      <c r="H31" s="68">
        <v>-14.8861854553159</v>
      </c>
      <c r="I31" s="67">
        <v>40314.305800000002</v>
      </c>
      <c r="J31" s="68">
        <v>5.7324142650776899</v>
      </c>
      <c r="K31" s="67">
        <v>50578.121599999999</v>
      </c>
      <c r="L31" s="68">
        <v>6.1212643231808199</v>
      </c>
      <c r="M31" s="68">
        <v>-0.202929952226616</v>
      </c>
      <c r="N31" s="67">
        <v>10406520.489399999</v>
      </c>
      <c r="O31" s="67">
        <v>104555088.52850001</v>
      </c>
      <c r="P31" s="67">
        <v>26202</v>
      </c>
      <c r="Q31" s="67">
        <v>23687</v>
      </c>
      <c r="R31" s="68">
        <v>10.6176383670368</v>
      </c>
      <c r="S31" s="67">
        <v>26.840288237539099</v>
      </c>
      <c r="T31" s="67">
        <v>25.614889492126501</v>
      </c>
      <c r="U31" s="69">
        <v>4.5655200665795403</v>
      </c>
    </row>
    <row r="32" spans="1:21" ht="12" thickBot="1" x14ac:dyDescent="0.2">
      <c r="A32" s="44"/>
      <c r="B32" s="46" t="s">
        <v>30</v>
      </c>
      <c r="C32" s="52"/>
      <c r="D32" s="67">
        <v>167641.8725</v>
      </c>
      <c r="E32" s="67">
        <v>186336.54870000001</v>
      </c>
      <c r="F32" s="68">
        <v>89.967252087459102</v>
      </c>
      <c r="G32" s="67">
        <v>186279.90049999999</v>
      </c>
      <c r="H32" s="68">
        <v>-10.005388638265901</v>
      </c>
      <c r="I32" s="67">
        <v>43874.134100000003</v>
      </c>
      <c r="J32" s="68">
        <v>26.171345765658899</v>
      </c>
      <c r="K32" s="67">
        <v>52625.195099999997</v>
      </c>
      <c r="L32" s="68">
        <v>28.250602968300399</v>
      </c>
      <c r="M32" s="68">
        <v>-0.166290328869488</v>
      </c>
      <c r="N32" s="67">
        <v>2790993.2810999998</v>
      </c>
      <c r="O32" s="67">
        <v>11427195.925799999</v>
      </c>
      <c r="P32" s="67">
        <v>27443</v>
      </c>
      <c r="Q32" s="67">
        <v>25215</v>
      </c>
      <c r="R32" s="68">
        <v>8.8360103113226192</v>
      </c>
      <c r="S32" s="67">
        <v>6.1087298218124797</v>
      </c>
      <c r="T32" s="67">
        <v>5.3339238270870499</v>
      </c>
      <c r="U32" s="69">
        <v>12.6835859061704</v>
      </c>
    </row>
    <row r="33" spans="1:21" ht="12" thickBot="1" x14ac:dyDescent="0.2">
      <c r="A33" s="44"/>
      <c r="B33" s="46" t="s">
        <v>31</v>
      </c>
      <c r="C33" s="52"/>
      <c r="D33" s="70"/>
      <c r="E33" s="70"/>
      <c r="F33" s="70"/>
      <c r="G33" s="67">
        <v>22.106000000000002</v>
      </c>
      <c r="H33" s="70"/>
      <c r="I33" s="70"/>
      <c r="J33" s="70"/>
      <c r="K33" s="67">
        <v>8.1925000000000008</v>
      </c>
      <c r="L33" s="68">
        <v>37.060074188003298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44"/>
      <c r="B34" s="46" t="s">
        <v>32</v>
      </c>
      <c r="C34" s="52"/>
      <c r="D34" s="67">
        <v>114199.76519999999</v>
      </c>
      <c r="E34" s="67">
        <v>109555.46030000001</v>
      </c>
      <c r="F34" s="68">
        <v>104.239227225446</v>
      </c>
      <c r="G34" s="67">
        <v>106981.01089999999</v>
      </c>
      <c r="H34" s="68">
        <v>6.7476968475720396</v>
      </c>
      <c r="I34" s="67">
        <v>7545.6778000000004</v>
      </c>
      <c r="J34" s="68">
        <v>6.6074372279007099</v>
      </c>
      <c r="K34" s="67">
        <v>13699.9388</v>
      </c>
      <c r="L34" s="68">
        <v>12.8059537713716</v>
      </c>
      <c r="M34" s="68">
        <v>-0.44921813811314298</v>
      </c>
      <c r="N34" s="67">
        <v>1746541.7427999999</v>
      </c>
      <c r="O34" s="67">
        <v>20605418.017299999</v>
      </c>
      <c r="P34" s="67">
        <v>7265</v>
      </c>
      <c r="Q34" s="67">
        <v>7298</v>
      </c>
      <c r="R34" s="68">
        <v>-0.45217867909016501</v>
      </c>
      <c r="S34" s="67">
        <v>15.719169332415699</v>
      </c>
      <c r="T34" s="67">
        <v>15.833918347492499</v>
      </c>
      <c r="U34" s="69">
        <v>-0.72999414059456003</v>
      </c>
    </row>
    <row r="35" spans="1:21" ht="12" thickBot="1" x14ac:dyDescent="0.2">
      <c r="A35" s="44"/>
      <c r="B35" s="46" t="s">
        <v>36</v>
      </c>
      <c r="C35" s="52"/>
      <c r="D35" s="70"/>
      <c r="E35" s="67">
        <v>204674.77669999999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4"/>
      <c r="B36" s="46" t="s">
        <v>37</v>
      </c>
      <c r="C36" s="52"/>
      <c r="D36" s="70"/>
      <c r="E36" s="67">
        <v>1218765.5987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44"/>
      <c r="B37" s="46" t="s">
        <v>38</v>
      </c>
      <c r="C37" s="52"/>
      <c r="D37" s="70"/>
      <c r="E37" s="67">
        <v>150475.28690000001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4"/>
      <c r="B38" s="46" t="s">
        <v>33</v>
      </c>
      <c r="C38" s="52"/>
      <c r="D38" s="67">
        <v>447184.61580000003</v>
      </c>
      <c r="E38" s="67">
        <v>121283.1538</v>
      </c>
      <c r="F38" s="68">
        <v>368.71123630032099</v>
      </c>
      <c r="G38" s="67">
        <v>533302.56350000005</v>
      </c>
      <c r="H38" s="68">
        <v>-16.148046830080499</v>
      </c>
      <c r="I38" s="67">
        <v>28465.864099999999</v>
      </c>
      <c r="J38" s="68">
        <v>6.3655732094171897</v>
      </c>
      <c r="K38" s="67">
        <v>27630.4545</v>
      </c>
      <c r="L38" s="68">
        <v>5.1810091289763696</v>
      </c>
      <c r="M38" s="68">
        <v>3.0235101633959999E-2</v>
      </c>
      <c r="N38" s="67">
        <v>5218846.5016999999</v>
      </c>
      <c r="O38" s="67">
        <v>23284130.990499999</v>
      </c>
      <c r="P38" s="67">
        <v>525</v>
      </c>
      <c r="Q38" s="67">
        <v>501</v>
      </c>
      <c r="R38" s="68">
        <v>4.7904191616766401</v>
      </c>
      <c r="S38" s="67">
        <v>851.78022057142903</v>
      </c>
      <c r="T38" s="67">
        <v>896.00798582834295</v>
      </c>
      <c r="U38" s="69">
        <v>-5.1923916743739298</v>
      </c>
    </row>
    <row r="39" spans="1:21" ht="12" thickBot="1" x14ac:dyDescent="0.2">
      <c r="A39" s="44"/>
      <c r="B39" s="46" t="s">
        <v>34</v>
      </c>
      <c r="C39" s="52"/>
      <c r="D39" s="67">
        <v>734903.27919999999</v>
      </c>
      <c r="E39" s="67">
        <v>321627.22879999998</v>
      </c>
      <c r="F39" s="68">
        <v>228.495355303699</v>
      </c>
      <c r="G39" s="67">
        <v>682946.06869999995</v>
      </c>
      <c r="H39" s="68">
        <v>7.6078057816339104</v>
      </c>
      <c r="I39" s="67">
        <v>54370.8557</v>
      </c>
      <c r="J39" s="68">
        <v>7.3983689063392104</v>
      </c>
      <c r="K39" s="67">
        <v>41320.965400000001</v>
      </c>
      <c r="L39" s="68">
        <v>6.0503994815659699</v>
      </c>
      <c r="M39" s="68">
        <v>0.31581765270179302</v>
      </c>
      <c r="N39" s="67">
        <v>8631146.7021999992</v>
      </c>
      <c r="O39" s="67">
        <v>52533562.545000002</v>
      </c>
      <c r="P39" s="67">
        <v>3384</v>
      </c>
      <c r="Q39" s="67">
        <v>2744</v>
      </c>
      <c r="R39" s="68">
        <v>23.323615160349899</v>
      </c>
      <c r="S39" s="67">
        <v>217.16999976359301</v>
      </c>
      <c r="T39" s="67">
        <v>221.83879748542299</v>
      </c>
      <c r="U39" s="69">
        <v>-2.14983548690505</v>
      </c>
    </row>
    <row r="40" spans="1:21" ht="12" thickBot="1" x14ac:dyDescent="0.2">
      <c r="A40" s="44"/>
      <c r="B40" s="46" t="s">
        <v>39</v>
      </c>
      <c r="C40" s="52"/>
      <c r="D40" s="70"/>
      <c r="E40" s="67">
        <v>146766.2893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4"/>
      <c r="B41" s="46" t="s">
        <v>40</v>
      </c>
      <c r="C41" s="52"/>
      <c r="D41" s="70"/>
      <c r="E41" s="67">
        <v>23617.408599999999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5"/>
      <c r="B42" s="46" t="s">
        <v>35</v>
      </c>
      <c r="C42" s="52"/>
      <c r="D42" s="72">
        <v>12250.0643</v>
      </c>
      <c r="E42" s="73"/>
      <c r="F42" s="73"/>
      <c r="G42" s="72">
        <v>23813.857400000001</v>
      </c>
      <c r="H42" s="74">
        <v>-48.559092740682999</v>
      </c>
      <c r="I42" s="72">
        <v>1900.8062</v>
      </c>
      <c r="J42" s="74">
        <v>15.5167038592606</v>
      </c>
      <c r="K42" s="72">
        <v>2511.0133000000001</v>
      </c>
      <c r="L42" s="74">
        <v>10.544336676845999</v>
      </c>
      <c r="M42" s="74">
        <v>-0.243012293085027</v>
      </c>
      <c r="N42" s="72">
        <v>503623.6188</v>
      </c>
      <c r="O42" s="72">
        <v>2633588.5888999999</v>
      </c>
      <c r="P42" s="72">
        <v>26</v>
      </c>
      <c r="Q42" s="72">
        <v>20</v>
      </c>
      <c r="R42" s="74">
        <v>30</v>
      </c>
      <c r="S42" s="72">
        <v>471.15631923076899</v>
      </c>
      <c r="T42" s="72">
        <v>315.59901000000002</v>
      </c>
      <c r="U42" s="75">
        <v>33.016071923802102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95065</v>
      </c>
      <c r="D2" s="32">
        <v>1282066.1350888901</v>
      </c>
      <c r="E2" s="32">
        <v>1265470.13982821</v>
      </c>
      <c r="F2" s="32">
        <v>16595.995260683801</v>
      </c>
      <c r="G2" s="32">
        <v>1265470.13982821</v>
      </c>
      <c r="H2" s="32">
        <v>1.29447263338978E-2</v>
      </c>
    </row>
    <row r="3" spans="1:8" ht="14.25" x14ac:dyDescent="0.2">
      <c r="A3" s="32">
        <v>2</v>
      </c>
      <c r="B3" s="33">
        <v>13</v>
      </c>
      <c r="C3" s="32">
        <v>17876</v>
      </c>
      <c r="D3" s="32">
        <v>160776.21867355</v>
      </c>
      <c r="E3" s="32">
        <v>122131.307775191</v>
      </c>
      <c r="F3" s="32">
        <v>38644.910898358699</v>
      </c>
      <c r="G3" s="32">
        <v>122131.307775191</v>
      </c>
      <c r="H3" s="32">
        <v>0.24036459631399701</v>
      </c>
    </row>
    <row r="4" spans="1:8" ht="14.25" x14ac:dyDescent="0.2">
      <c r="A4" s="32">
        <v>3</v>
      </c>
      <c r="B4" s="33">
        <v>14</v>
      </c>
      <c r="C4" s="32">
        <v>135119</v>
      </c>
      <c r="D4" s="32">
        <v>198906.19282820501</v>
      </c>
      <c r="E4" s="32">
        <v>147408.525574359</v>
      </c>
      <c r="F4" s="32">
        <v>51497.667253846201</v>
      </c>
      <c r="G4" s="32">
        <v>147408.525574359</v>
      </c>
      <c r="H4" s="32">
        <v>0.25890429313241398</v>
      </c>
    </row>
    <row r="5" spans="1:8" ht="14.25" x14ac:dyDescent="0.2">
      <c r="A5" s="32">
        <v>4</v>
      </c>
      <c r="B5" s="33">
        <v>15</v>
      </c>
      <c r="C5" s="32">
        <v>4597</v>
      </c>
      <c r="D5" s="32">
        <v>72080.586846153805</v>
      </c>
      <c r="E5" s="32">
        <v>54597.873099999997</v>
      </c>
      <c r="F5" s="32">
        <v>17482.7137461538</v>
      </c>
      <c r="G5" s="32">
        <v>54597.873099999997</v>
      </c>
      <c r="H5" s="32">
        <v>0.24254399847587699</v>
      </c>
    </row>
    <row r="6" spans="1:8" ht="14.25" x14ac:dyDescent="0.2">
      <c r="A6" s="32">
        <v>5</v>
      </c>
      <c r="B6" s="33">
        <v>16</v>
      </c>
      <c r="C6" s="32">
        <v>9809</v>
      </c>
      <c r="D6" s="32">
        <v>342183.14852393197</v>
      </c>
      <c r="E6" s="32">
        <v>374929.168939316</v>
      </c>
      <c r="F6" s="32">
        <v>-32746.020415384599</v>
      </c>
      <c r="G6" s="32">
        <v>374929.168939316</v>
      </c>
      <c r="H6" s="32">
        <v>-9.5697349669732298E-2</v>
      </c>
    </row>
    <row r="7" spans="1:8" ht="14.25" x14ac:dyDescent="0.2">
      <c r="A7" s="32">
        <v>6</v>
      </c>
      <c r="B7" s="33">
        <v>17</v>
      </c>
      <c r="C7" s="32">
        <v>25710</v>
      </c>
      <c r="D7" s="32">
        <v>328481.07035470102</v>
      </c>
      <c r="E7" s="32">
        <v>247022.887176068</v>
      </c>
      <c r="F7" s="32">
        <v>81458.183178632506</v>
      </c>
      <c r="G7" s="32">
        <v>247022.887176068</v>
      </c>
      <c r="H7" s="32">
        <v>0.247984406196291</v>
      </c>
    </row>
    <row r="8" spans="1:8" ht="14.25" x14ac:dyDescent="0.2">
      <c r="A8" s="32">
        <v>7</v>
      </c>
      <c r="B8" s="33">
        <v>18</v>
      </c>
      <c r="C8" s="32">
        <v>90338</v>
      </c>
      <c r="D8" s="32">
        <v>177961.618190598</v>
      </c>
      <c r="E8" s="32">
        <v>140564.09523760699</v>
      </c>
      <c r="F8" s="32">
        <v>37397.522952991501</v>
      </c>
      <c r="G8" s="32">
        <v>140564.09523760699</v>
      </c>
      <c r="H8" s="32">
        <v>0.21014375646403899</v>
      </c>
    </row>
    <row r="9" spans="1:8" ht="14.25" x14ac:dyDescent="0.2">
      <c r="A9" s="32">
        <v>8</v>
      </c>
      <c r="B9" s="33">
        <v>19</v>
      </c>
      <c r="C9" s="32">
        <v>34876</v>
      </c>
      <c r="D9" s="32">
        <v>127240.302241026</v>
      </c>
      <c r="E9" s="32">
        <v>106385.410175214</v>
      </c>
      <c r="F9" s="32">
        <v>20854.892065812001</v>
      </c>
      <c r="G9" s="32">
        <v>106385.410175214</v>
      </c>
      <c r="H9" s="32">
        <v>0.163901623137514</v>
      </c>
    </row>
    <row r="10" spans="1:8" ht="14.25" x14ac:dyDescent="0.2">
      <c r="A10" s="32">
        <v>9</v>
      </c>
      <c r="B10" s="33">
        <v>21</v>
      </c>
      <c r="C10" s="32">
        <v>216865</v>
      </c>
      <c r="D10" s="32">
        <v>1007856.07045556</v>
      </c>
      <c r="E10" s="32">
        <v>913260.31427777803</v>
      </c>
      <c r="F10" s="32">
        <v>94595.756177777803</v>
      </c>
      <c r="G10" s="32">
        <v>913260.31427777803</v>
      </c>
      <c r="H10" s="35">
        <v>9.3858397990320197E-2</v>
      </c>
    </row>
    <row r="11" spans="1:8" ht="14.25" x14ac:dyDescent="0.2">
      <c r="A11" s="32">
        <v>10</v>
      </c>
      <c r="B11" s="33">
        <v>22</v>
      </c>
      <c r="C11" s="32">
        <v>39300</v>
      </c>
      <c r="D11" s="32">
        <v>613150.97465555603</v>
      </c>
      <c r="E11" s="32">
        <v>542718.14539316203</v>
      </c>
      <c r="F11" s="32">
        <v>70432.829262393207</v>
      </c>
      <c r="G11" s="32">
        <v>542718.14539316203</v>
      </c>
      <c r="H11" s="32">
        <v>0.11487028835265201</v>
      </c>
    </row>
    <row r="12" spans="1:8" ht="14.25" x14ac:dyDescent="0.2">
      <c r="A12" s="32">
        <v>11</v>
      </c>
      <c r="B12" s="33">
        <v>23</v>
      </c>
      <c r="C12" s="32">
        <v>268898.71299999999</v>
      </c>
      <c r="D12" s="32">
        <v>2278779.8954860298</v>
      </c>
      <c r="E12" s="32">
        <v>1986948.0332668901</v>
      </c>
      <c r="F12" s="32">
        <v>291831.86221914401</v>
      </c>
      <c r="G12" s="32">
        <v>1986948.0332668901</v>
      </c>
      <c r="H12" s="32">
        <v>0.128064962657089</v>
      </c>
    </row>
    <row r="13" spans="1:8" ht="14.25" x14ac:dyDescent="0.2">
      <c r="A13" s="32">
        <v>12</v>
      </c>
      <c r="B13" s="33">
        <v>24</v>
      </c>
      <c r="C13" s="32">
        <v>35920.658000000003</v>
      </c>
      <c r="D13" s="32">
        <v>740369.29634615395</v>
      </c>
      <c r="E13" s="32">
        <v>658015.48689572595</v>
      </c>
      <c r="F13" s="32">
        <v>82353.809450427405</v>
      </c>
      <c r="G13" s="32">
        <v>658015.48689572595</v>
      </c>
      <c r="H13" s="32">
        <v>0.11123342074942499</v>
      </c>
    </row>
    <row r="14" spans="1:8" ht="14.25" x14ac:dyDescent="0.2">
      <c r="A14" s="32">
        <v>13</v>
      </c>
      <c r="B14" s="33">
        <v>25</v>
      </c>
      <c r="C14" s="32">
        <v>89978</v>
      </c>
      <c r="D14" s="32">
        <v>964572.98560000001</v>
      </c>
      <c r="E14" s="32">
        <v>874230.67420000001</v>
      </c>
      <c r="F14" s="32">
        <v>90342.311400000006</v>
      </c>
      <c r="G14" s="32">
        <v>874230.67420000001</v>
      </c>
      <c r="H14" s="32">
        <v>9.3660420464506094E-2</v>
      </c>
    </row>
    <row r="15" spans="1:8" ht="14.25" x14ac:dyDescent="0.2">
      <c r="A15" s="32">
        <v>14</v>
      </c>
      <c r="B15" s="33">
        <v>26</v>
      </c>
      <c r="C15" s="32">
        <v>85833</v>
      </c>
      <c r="D15" s="32">
        <v>495781.35395366501</v>
      </c>
      <c r="E15" s="32">
        <v>444389.12915883801</v>
      </c>
      <c r="F15" s="32">
        <v>51392.224794826398</v>
      </c>
      <c r="G15" s="32">
        <v>444389.12915883801</v>
      </c>
      <c r="H15" s="32">
        <v>0.10365905128338</v>
      </c>
    </row>
    <row r="16" spans="1:8" ht="14.25" x14ac:dyDescent="0.2">
      <c r="A16" s="32">
        <v>15</v>
      </c>
      <c r="B16" s="33">
        <v>27</v>
      </c>
      <c r="C16" s="32">
        <v>192515.31099999999</v>
      </c>
      <c r="D16" s="32">
        <v>1403918.6481000001</v>
      </c>
      <c r="E16" s="32">
        <v>1213224.2978000001</v>
      </c>
      <c r="F16" s="32">
        <v>190694.35029999999</v>
      </c>
      <c r="G16" s="32">
        <v>1213224.2978000001</v>
      </c>
      <c r="H16" s="32">
        <v>0.13583005721740199</v>
      </c>
    </row>
    <row r="17" spans="1:8" ht="14.25" x14ac:dyDescent="0.2">
      <c r="A17" s="32">
        <v>16</v>
      </c>
      <c r="B17" s="33">
        <v>29</v>
      </c>
      <c r="C17" s="32">
        <v>254858</v>
      </c>
      <c r="D17" s="32">
        <v>3572850.4495948702</v>
      </c>
      <c r="E17" s="32">
        <v>3294512.7443136801</v>
      </c>
      <c r="F17" s="32">
        <v>278337.70528119698</v>
      </c>
      <c r="G17" s="32">
        <v>3294512.7443136801</v>
      </c>
      <c r="H17" s="32">
        <v>7.7903542061985104E-2</v>
      </c>
    </row>
    <row r="18" spans="1:8" ht="14.25" x14ac:dyDescent="0.2">
      <c r="A18" s="32">
        <v>17</v>
      </c>
      <c r="B18" s="33">
        <v>31</v>
      </c>
      <c r="C18" s="32">
        <v>30850.788</v>
      </c>
      <c r="D18" s="32">
        <v>243458.84137774</v>
      </c>
      <c r="E18" s="32">
        <v>206800.76732836399</v>
      </c>
      <c r="F18" s="32">
        <v>36658.074049376402</v>
      </c>
      <c r="G18" s="32">
        <v>206800.76732836399</v>
      </c>
      <c r="H18" s="32">
        <v>0.15057195640103799</v>
      </c>
    </row>
    <row r="19" spans="1:8" ht="14.25" x14ac:dyDescent="0.2">
      <c r="A19" s="32">
        <v>18</v>
      </c>
      <c r="B19" s="33">
        <v>32</v>
      </c>
      <c r="C19" s="32">
        <v>15567.204</v>
      </c>
      <c r="D19" s="32">
        <v>250009.00209742101</v>
      </c>
      <c r="E19" s="32">
        <v>229585.08089460499</v>
      </c>
      <c r="F19" s="32">
        <v>20423.921202816098</v>
      </c>
      <c r="G19" s="32">
        <v>229585.08089460499</v>
      </c>
      <c r="H19" s="32">
        <v>8.1692743187133404E-2</v>
      </c>
    </row>
    <row r="20" spans="1:8" ht="14.25" x14ac:dyDescent="0.2">
      <c r="A20" s="32">
        <v>19</v>
      </c>
      <c r="B20" s="33">
        <v>33</v>
      </c>
      <c r="C20" s="32">
        <v>42071.891000000003</v>
      </c>
      <c r="D20" s="32">
        <v>601954.91683527699</v>
      </c>
      <c r="E20" s="32">
        <v>472054.49760492198</v>
      </c>
      <c r="F20" s="32">
        <v>129900.41923035499</v>
      </c>
      <c r="G20" s="32">
        <v>472054.49760492198</v>
      </c>
      <c r="H20" s="32">
        <v>0.21579758815376901</v>
      </c>
    </row>
    <row r="21" spans="1:8" ht="14.25" x14ac:dyDescent="0.2">
      <c r="A21" s="32">
        <v>20</v>
      </c>
      <c r="B21" s="33">
        <v>34</v>
      </c>
      <c r="C21" s="32">
        <v>53688.917000000001</v>
      </c>
      <c r="D21" s="32">
        <v>306613.64177749801</v>
      </c>
      <c r="E21" s="32">
        <v>223336.51178829701</v>
      </c>
      <c r="F21" s="32">
        <v>83277.129989201101</v>
      </c>
      <c r="G21" s="32">
        <v>223336.51178829701</v>
      </c>
      <c r="H21" s="32">
        <v>0.27160282075653103</v>
      </c>
    </row>
    <row r="22" spans="1:8" ht="14.25" x14ac:dyDescent="0.2">
      <c r="A22" s="32">
        <v>21</v>
      </c>
      <c r="B22" s="33">
        <v>35</v>
      </c>
      <c r="C22" s="32">
        <v>37442.28</v>
      </c>
      <c r="D22" s="32">
        <v>739405.71983274305</v>
      </c>
      <c r="E22" s="32">
        <v>691431.91013451305</v>
      </c>
      <c r="F22" s="32">
        <v>47973.809698230099</v>
      </c>
      <c r="G22" s="32">
        <v>691431.91013451305</v>
      </c>
      <c r="H22" s="32">
        <v>6.4881577747440203E-2</v>
      </c>
    </row>
    <row r="23" spans="1:8" ht="14.25" x14ac:dyDescent="0.2">
      <c r="A23" s="32">
        <v>22</v>
      </c>
      <c r="B23" s="33">
        <v>36</v>
      </c>
      <c r="C23" s="32">
        <v>169880.07</v>
      </c>
      <c r="D23" s="32">
        <v>872222.47922566405</v>
      </c>
      <c r="E23" s="32">
        <v>764980.69218790706</v>
      </c>
      <c r="F23" s="32">
        <v>107241.78703775701</v>
      </c>
      <c r="G23" s="32">
        <v>764980.69218790706</v>
      </c>
      <c r="H23" s="32">
        <v>0.122952331076084</v>
      </c>
    </row>
    <row r="24" spans="1:8" ht="14.25" x14ac:dyDescent="0.2">
      <c r="A24" s="32">
        <v>23</v>
      </c>
      <c r="B24" s="33">
        <v>37</v>
      </c>
      <c r="C24" s="32">
        <v>117251.27099999999</v>
      </c>
      <c r="D24" s="32">
        <v>1228808.7532380801</v>
      </c>
      <c r="E24" s="32">
        <v>1121862.20588717</v>
      </c>
      <c r="F24" s="32">
        <v>106946.547350901</v>
      </c>
      <c r="G24" s="32">
        <v>1121862.20588717</v>
      </c>
      <c r="H24" s="32">
        <v>8.7032703070419201E-2</v>
      </c>
    </row>
    <row r="25" spans="1:8" ht="14.25" x14ac:dyDescent="0.2">
      <c r="A25" s="32">
        <v>24</v>
      </c>
      <c r="B25" s="33">
        <v>38</v>
      </c>
      <c r="C25" s="32">
        <v>122339.83</v>
      </c>
      <c r="D25" s="32">
        <v>703269.15800796496</v>
      </c>
      <c r="E25" s="32">
        <v>662954.88887610601</v>
      </c>
      <c r="F25" s="32">
        <v>40314.269131858397</v>
      </c>
      <c r="G25" s="32">
        <v>662954.88887610601</v>
      </c>
      <c r="H25" s="32">
        <v>5.7324096574987098E-2</v>
      </c>
    </row>
    <row r="26" spans="1:8" ht="14.25" x14ac:dyDescent="0.2">
      <c r="A26" s="32">
        <v>25</v>
      </c>
      <c r="B26" s="33">
        <v>39</v>
      </c>
      <c r="C26" s="32">
        <v>93441.400999999998</v>
      </c>
      <c r="D26" s="32">
        <v>167641.80265119899</v>
      </c>
      <c r="E26" s="32">
        <v>123767.728607165</v>
      </c>
      <c r="F26" s="32">
        <v>43874.0740440343</v>
      </c>
      <c r="G26" s="32">
        <v>123767.728607165</v>
      </c>
      <c r="H26" s="32">
        <v>0.26171320846101898</v>
      </c>
    </row>
    <row r="27" spans="1:8" ht="14.25" x14ac:dyDescent="0.2">
      <c r="A27" s="32">
        <v>26</v>
      </c>
      <c r="B27" s="33">
        <v>42</v>
      </c>
      <c r="C27" s="32">
        <v>5923.4309999999996</v>
      </c>
      <c r="D27" s="32">
        <v>114199.7644</v>
      </c>
      <c r="E27" s="32">
        <v>106654.0846</v>
      </c>
      <c r="F27" s="32">
        <v>7545.6797999999999</v>
      </c>
      <c r="G27" s="32">
        <v>106654.0846</v>
      </c>
      <c r="H27" s="32">
        <v>6.60743902550468E-2</v>
      </c>
    </row>
    <row r="28" spans="1:8" ht="14.25" x14ac:dyDescent="0.2">
      <c r="A28" s="32">
        <v>27</v>
      </c>
      <c r="B28" s="33">
        <v>75</v>
      </c>
      <c r="C28" s="32">
        <v>539</v>
      </c>
      <c r="D28" s="32">
        <v>447184.61538461503</v>
      </c>
      <c r="E28" s="32">
        <v>418718.75213675201</v>
      </c>
      <c r="F28" s="32">
        <v>28465.863247863199</v>
      </c>
      <c r="G28" s="32">
        <v>418718.75213675201</v>
      </c>
      <c r="H28" s="32">
        <v>6.3655730247741807E-2</v>
      </c>
    </row>
    <row r="29" spans="1:8" ht="14.25" x14ac:dyDescent="0.2">
      <c r="A29" s="32">
        <v>28</v>
      </c>
      <c r="B29" s="33">
        <v>76</v>
      </c>
      <c r="C29" s="32">
        <v>3500</v>
      </c>
      <c r="D29" s="32">
        <v>734903.26175555598</v>
      </c>
      <c r="E29" s="32">
        <v>680532.41932478605</v>
      </c>
      <c r="F29" s="32">
        <v>54370.842430769197</v>
      </c>
      <c r="G29" s="32">
        <v>680532.41932478605</v>
      </c>
      <c r="H29" s="32">
        <v>7.3983672763795902E-2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12250.0642916572</v>
      </c>
      <c r="E30" s="32">
        <v>10349.257847364001</v>
      </c>
      <c r="F30" s="32">
        <v>1900.80644429317</v>
      </c>
      <c r="G30" s="32">
        <v>10349.257847364001</v>
      </c>
      <c r="H30" s="32">
        <v>0.155167058640476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2015-03-16T00:09:40Z</dcterms:modified>
</cp:coreProperties>
</file>