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0" i="2" l="1"/>
  <c r="H31" i="2"/>
  <c r="H38" i="2" l="1"/>
  <c r="J8" i="2" l="1"/>
  <c r="F36" i="2" l="1"/>
  <c r="F37" i="2"/>
  <c r="F32" i="2"/>
  <c r="F33" i="2"/>
  <c r="E36" i="2"/>
  <c r="K36" i="2" s="1"/>
  <c r="E37" i="2"/>
  <c r="E33" i="2"/>
  <c r="E32" i="2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E3" i="2"/>
  <c r="F3" i="2"/>
  <c r="I4" i="2"/>
  <c r="I5" i="2"/>
  <c r="I6" i="2"/>
  <c r="K6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2" i="2"/>
  <c r="H33" i="2"/>
  <c r="H34" i="2"/>
  <c r="H35" i="2"/>
  <c r="H36" i="2"/>
  <c r="H3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9" i="2" l="1"/>
  <c r="G34" i="2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K37" i="2"/>
  <c r="K33" i="2"/>
  <c r="G29" i="2"/>
  <c r="L29" i="2" s="1"/>
  <c r="G31" i="2"/>
  <c r="L31" i="2" s="1"/>
  <c r="K32" i="2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4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<sst xmlns="http://schemas.openxmlformats.org/spreadsheetml/2006/main" count="112" uniqueCount="70">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</sst>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6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H35" sqref="H35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39" t="s">
        <v>5</v>
      </c>
      <c r="B3" s="39"/>
      <c r="C3" s="39"/>
      <c r="D3" s="39"/>
      <c r="E3" s="15">
        <f>RA!D7</f>
        <v>13389380.920700001</v>
      </c>
      <c r="F3" s="25">
        <f>RA!I7</f>
        <v>1660249.5858</v>
      </c>
      <c r="G3" s="16">
        <f>E3-F3</f>
        <v>11729131.334900001</v>
      </c>
      <c r="H3" s="27">
        <f>RA!J7</f>
        <v>12.3997486936327</v>
      </c>
      <c r="I3" s="20">
        <f>SUM(I4:I38)</f>
        <v>13389386.076691147</v>
      </c>
      <c r="J3" s="21">
        <f>SUM(J4:J38)</f>
        <v>11729131.109064478</v>
      </c>
      <c r="K3" s="22">
        <f>E3-I3</f>
        <v>-5.1559911463409662</v>
      </c>
      <c r="L3" s="22">
        <f>G3-J3</f>
        <v>0.2258355226367712</v>
      </c>
    </row>
    <row r="4" spans="1:13" x14ac:dyDescent="0.15">
      <c r="A4" s="40">
        <f>RA!A8</f>
        <v>42081</v>
      </c>
      <c r="B4" s="12">
        <v>12</v>
      </c>
      <c r="C4" s="37" t="s">
        <v>6</v>
      </c>
      <c r="D4" s="37"/>
      <c r="E4" s="15">
        <f>VLOOKUP(C4,RA!B8:D36,3,0)</f>
        <v>593431.2254</v>
      </c>
      <c r="F4" s="25">
        <f>VLOOKUP(C4,RA!B8:I39,8,0)</f>
        <v>153054.57949999999</v>
      </c>
      <c r="G4" s="16">
        <f t="shared" ref="G4:G38" si="0">E4-F4</f>
        <v>440376.6459</v>
      </c>
      <c r="H4" s="27">
        <f>RA!J8</f>
        <v>25.7914603999535</v>
      </c>
      <c r="I4" s="20">
        <f>VLOOKUP(B4,RMS!B:D,3,FALSE)</f>
        <v>593431.88994188001</v>
      </c>
      <c r="J4" s="21">
        <f>VLOOKUP(B4,RMS!B:E,4,FALSE)</f>
        <v>440376.65892564098</v>
      </c>
      <c r="K4" s="22">
        <f t="shared" ref="K4:K38" si="1">E4-I4</f>
        <v>-0.66454188001807779</v>
      </c>
      <c r="L4" s="22">
        <f t="shared" ref="L4:L38" si="2">G4-J4</f>
        <v>-1.3025640975683928E-2</v>
      </c>
    </row>
    <row r="5" spans="1:13" x14ac:dyDescent="0.15">
      <c r="A5" s="40"/>
      <c r="B5" s="12">
        <v>13</v>
      </c>
      <c r="C5" s="37" t="s">
        <v>7</v>
      </c>
      <c r="D5" s="37"/>
      <c r="E5" s="15">
        <f>VLOOKUP(C5,RA!B8:D37,3,0)</f>
        <v>79499.649799999999</v>
      </c>
      <c r="F5" s="25">
        <f>VLOOKUP(C5,RA!B9:I40,8,0)</f>
        <v>18877.836899999998</v>
      </c>
      <c r="G5" s="16">
        <f t="shared" si="0"/>
        <v>60621.812900000004</v>
      </c>
      <c r="H5" s="27">
        <f>RA!J9</f>
        <v>23.745811393498698</v>
      </c>
      <c r="I5" s="20">
        <f>VLOOKUP(B5,RMS!B:D,3,FALSE)</f>
        <v>79499.688559420596</v>
      </c>
      <c r="J5" s="21">
        <f>VLOOKUP(B5,RMS!B:E,4,FALSE)</f>
        <v>60621.823630368403</v>
      </c>
      <c r="K5" s="22">
        <f t="shared" si="1"/>
        <v>-3.8759420596761629E-2</v>
      </c>
      <c r="L5" s="22">
        <f t="shared" si="2"/>
        <v>-1.0730368398071732E-2</v>
      </c>
      <c r="M5" s="34"/>
    </row>
    <row r="6" spans="1:13" x14ac:dyDescent="0.15">
      <c r="A6" s="40"/>
      <c r="B6" s="12">
        <v>14</v>
      </c>
      <c r="C6" s="37" t="s">
        <v>8</v>
      </c>
      <c r="D6" s="37"/>
      <c r="E6" s="15">
        <f>VLOOKUP(C6,RA!B10:D38,3,0)</f>
        <v>97242.4571</v>
      </c>
      <c r="F6" s="25">
        <f>VLOOKUP(C6,RA!B10:I41,8,0)</f>
        <v>26970.3711</v>
      </c>
      <c r="G6" s="16">
        <f t="shared" si="0"/>
        <v>70272.085999999996</v>
      </c>
      <c r="H6" s="27">
        <f>RA!J10</f>
        <v>27.735180603534999</v>
      </c>
      <c r="I6" s="20">
        <f>VLOOKUP(B6,RMS!B:D,3,FALSE)</f>
        <v>97244.072104273495</v>
      </c>
      <c r="J6" s="21">
        <f>VLOOKUP(B6,RMS!B:E,4,FALSE)</f>
        <v>70272.086029059807</v>
      </c>
      <c r="K6" s="22">
        <f>E6-I6</f>
        <v>-1.6150042734952876</v>
      </c>
      <c r="L6" s="22">
        <f t="shared" si="2"/>
        <v>-2.9059810913167894E-5</v>
      </c>
      <c r="M6" s="34"/>
    </row>
    <row r="7" spans="1:13" x14ac:dyDescent="0.15">
      <c r="A7" s="40"/>
      <c r="B7" s="12">
        <v>15</v>
      </c>
      <c r="C7" s="37" t="s">
        <v>9</v>
      </c>
      <c r="D7" s="37"/>
      <c r="E7" s="15">
        <f>VLOOKUP(C7,RA!B10:D39,3,0)</f>
        <v>49112.196199999998</v>
      </c>
      <c r="F7" s="25">
        <f>VLOOKUP(C7,RA!B11:I42,8,0)</f>
        <v>12000.751</v>
      </c>
      <c r="G7" s="16">
        <f t="shared" si="0"/>
        <v>37111.445200000002</v>
      </c>
      <c r="H7" s="27">
        <f>RA!J11</f>
        <v>24.435378436609199</v>
      </c>
      <c r="I7" s="20">
        <f>VLOOKUP(B7,RMS!B:D,3,FALSE)</f>
        <v>49112.230896581197</v>
      </c>
      <c r="J7" s="21">
        <f>VLOOKUP(B7,RMS!B:E,4,FALSE)</f>
        <v>37111.445435897404</v>
      </c>
      <c r="K7" s="22">
        <f t="shared" si="1"/>
        <v>-3.469658119865926E-2</v>
      </c>
      <c r="L7" s="22">
        <f t="shared" si="2"/>
        <v>-2.3589740158058703E-4</v>
      </c>
      <c r="M7" s="34"/>
    </row>
    <row r="8" spans="1:13" x14ac:dyDescent="0.15">
      <c r="A8" s="40"/>
      <c r="B8" s="12">
        <v>16</v>
      </c>
      <c r="C8" s="37" t="s">
        <v>10</v>
      </c>
      <c r="D8" s="37"/>
      <c r="E8" s="15">
        <f>VLOOKUP(C8,RA!B12:D39,3,0)</f>
        <v>125744.107</v>
      </c>
      <c r="F8" s="25">
        <f>VLOOKUP(C8,RA!B12:I43,8,0)</f>
        <v>17072.3377</v>
      </c>
      <c r="G8" s="16">
        <f t="shared" si="0"/>
        <v>108671.7693</v>
      </c>
      <c r="H8" s="27">
        <f>RA!J12</f>
        <v>13.577047948656601</v>
      </c>
      <c r="I8" s="20">
        <f>VLOOKUP(B8,RMS!B:D,3,FALSE)</f>
        <v>125744.107991453</v>
      </c>
      <c r="J8" s="21">
        <f>VLOOKUP(B8,RMS!B:E,4,FALSE)</f>
        <v>108671.768303419</v>
      </c>
      <c r="K8" s="22">
        <f t="shared" si="1"/>
        <v>-9.9145299463998526E-4</v>
      </c>
      <c r="L8" s="22">
        <f t="shared" si="2"/>
        <v>9.9658100225497037E-4</v>
      </c>
      <c r="M8" s="34"/>
    </row>
    <row r="9" spans="1:13" x14ac:dyDescent="0.15">
      <c r="A9" s="40"/>
      <c r="B9" s="12">
        <v>17</v>
      </c>
      <c r="C9" s="37" t="s">
        <v>11</v>
      </c>
      <c r="D9" s="37"/>
      <c r="E9" s="15">
        <f>VLOOKUP(C9,RA!B12:D40,3,0)</f>
        <v>236238.09890000001</v>
      </c>
      <c r="F9" s="25">
        <f>VLOOKUP(C9,RA!B13:I44,8,0)</f>
        <v>61865.103199999998</v>
      </c>
      <c r="G9" s="16">
        <f t="shared" si="0"/>
        <v>174372.99570000003</v>
      </c>
      <c r="H9" s="27">
        <f>RA!J13</f>
        <v>26.1876062701417</v>
      </c>
      <c r="I9" s="20">
        <f>VLOOKUP(B9,RMS!B:D,3,FALSE)</f>
        <v>236238.28599145301</v>
      </c>
      <c r="J9" s="21">
        <f>VLOOKUP(B9,RMS!B:E,4,FALSE)</f>
        <v>174372.99335213701</v>
      </c>
      <c r="K9" s="22">
        <f t="shared" si="1"/>
        <v>-0.18709145300090313</v>
      </c>
      <c r="L9" s="22">
        <f t="shared" si="2"/>
        <v>2.3478630173485726E-3</v>
      </c>
      <c r="M9" s="34"/>
    </row>
    <row r="10" spans="1:13" x14ac:dyDescent="0.15">
      <c r="A10" s="40"/>
      <c r="B10" s="12">
        <v>18</v>
      </c>
      <c r="C10" s="37" t="s">
        <v>12</v>
      </c>
      <c r="D10" s="37"/>
      <c r="E10" s="15">
        <f>VLOOKUP(C10,RA!B14:D41,3,0)</f>
        <v>135587.58809999999</v>
      </c>
      <c r="F10" s="25">
        <f>VLOOKUP(C10,RA!B14:I45,8,0)</f>
        <v>14447.408299999999</v>
      </c>
      <c r="G10" s="16">
        <f t="shared" si="0"/>
        <v>121140.1798</v>
      </c>
      <c r="H10" s="27">
        <f>RA!J14</f>
        <v>10.655406222983</v>
      </c>
      <c r="I10" s="20">
        <f>VLOOKUP(B10,RMS!B:D,3,FALSE)</f>
        <v>135587.599106838</v>
      </c>
      <c r="J10" s="21">
        <f>VLOOKUP(B10,RMS!B:E,4,FALSE)</f>
        <v>121140.18016666701</v>
      </c>
      <c r="K10" s="22">
        <f t="shared" si="1"/>
        <v>-1.1006838001776487E-2</v>
      </c>
      <c r="L10" s="22">
        <f t="shared" si="2"/>
        <v>-3.6666700907517225E-4</v>
      </c>
      <c r="M10" s="34"/>
    </row>
    <row r="11" spans="1:13" x14ac:dyDescent="0.15">
      <c r="A11" s="40"/>
      <c r="B11" s="12">
        <v>19</v>
      </c>
      <c r="C11" s="37" t="s">
        <v>13</v>
      </c>
      <c r="D11" s="37"/>
      <c r="E11" s="15">
        <f>VLOOKUP(C11,RA!B14:D42,3,0)</f>
        <v>87239.094700000001</v>
      </c>
      <c r="F11" s="25">
        <f>VLOOKUP(C11,RA!B15:I46,8,0)</f>
        <v>17657.658800000001</v>
      </c>
      <c r="G11" s="16">
        <f t="shared" si="0"/>
        <v>69581.435899999997</v>
      </c>
      <c r="H11" s="27">
        <f>RA!J15</f>
        <v>20.240534201692</v>
      </c>
      <c r="I11" s="20">
        <f>VLOOKUP(B11,RMS!B:D,3,FALSE)</f>
        <v>87239.195582906003</v>
      </c>
      <c r="J11" s="21">
        <f>VLOOKUP(B11,RMS!B:E,4,FALSE)</f>
        <v>69581.436239316201</v>
      </c>
      <c r="K11" s="22">
        <f t="shared" si="1"/>
        <v>-0.1008829060010612</v>
      </c>
      <c r="L11" s="22">
        <f t="shared" si="2"/>
        <v>-3.3931620419025421E-4</v>
      </c>
      <c r="M11" s="34"/>
    </row>
    <row r="12" spans="1:13" x14ac:dyDescent="0.15">
      <c r="A12" s="40"/>
      <c r="B12" s="12">
        <v>21</v>
      </c>
      <c r="C12" s="37" t="s">
        <v>14</v>
      </c>
      <c r="D12" s="37"/>
      <c r="E12" s="15">
        <f>VLOOKUP(C12,RA!B16:D43,3,0)</f>
        <v>561228.54229999997</v>
      </c>
      <c r="F12" s="25">
        <f>VLOOKUP(C12,RA!B16:I47,8,0)</f>
        <v>45972.798699999999</v>
      </c>
      <c r="G12" s="16">
        <f t="shared" si="0"/>
        <v>515255.74359999999</v>
      </c>
      <c r="H12" s="27">
        <f>RA!J16</f>
        <v>8.1914577101863806</v>
      </c>
      <c r="I12" s="20">
        <f>VLOOKUP(B12,RMS!B:D,3,FALSE)</f>
        <v>561228.24406495702</v>
      </c>
      <c r="J12" s="21">
        <f>VLOOKUP(B12,RMS!B:E,4,FALSE)</f>
        <v>515255.74334187998</v>
      </c>
      <c r="K12" s="22">
        <f t="shared" si="1"/>
        <v>0.29823504295200109</v>
      </c>
      <c r="L12" s="22">
        <f t="shared" si="2"/>
        <v>2.5812000967562199E-4</v>
      </c>
      <c r="M12" s="34"/>
    </row>
    <row r="13" spans="1:13" x14ac:dyDescent="0.15">
      <c r="A13" s="40"/>
      <c r="B13" s="12">
        <v>22</v>
      </c>
      <c r="C13" s="37" t="s">
        <v>15</v>
      </c>
      <c r="D13" s="37"/>
      <c r="E13" s="15">
        <f>VLOOKUP(C13,RA!B16:D44,3,0)</f>
        <v>503010.51819999999</v>
      </c>
      <c r="F13" s="25">
        <f>VLOOKUP(C13,RA!B17:I48,8,0)</f>
        <v>55323.764600000002</v>
      </c>
      <c r="G13" s="16">
        <f t="shared" si="0"/>
        <v>447686.7536</v>
      </c>
      <c r="H13" s="27">
        <f>RA!J17</f>
        <v>10.9985303683059</v>
      </c>
      <c r="I13" s="20">
        <f>VLOOKUP(B13,RMS!B:D,3,FALSE)</f>
        <v>503010.59208290599</v>
      </c>
      <c r="J13" s="21">
        <f>VLOOKUP(B13,RMS!B:E,4,FALSE)</f>
        <v>447686.75393418799</v>
      </c>
      <c r="K13" s="22">
        <f t="shared" si="1"/>
        <v>-7.3882905999198556E-2</v>
      </c>
      <c r="L13" s="22">
        <f t="shared" si="2"/>
        <v>-3.3418799284845591E-4</v>
      </c>
      <c r="M13" s="34"/>
    </row>
    <row r="14" spans="1:13" x14ac:dyDescent="0.15">
      <c r="A14" s="40"/>
      <c r="B14" s="12">
        <v>23</v>
      </c>
      <c r="C14" s="37" t="s">
        <v>16</v>
      </c>
      <c r="D14" s="37"/>
      <c r="E14" s="15">
        <f>VLOOKUP(C14,RA!B18:D45,3,0)</f>
        <v>1249500.1680000001</v>
      </c>
      <c r="F14" s="25">
        <f>VLOOKUP(C14,RA!B18:I49,8,0)</f>
        <v>172937.71789999999</v>
      </c>
      <c r="G14" s="16">
        <f t="shared" si="0"/>
        <v>1076562.4501</v>
      </c>
      <c r="H14" s="27">
        <f>RA!J18</f>
        <v>13.840551792546901</v>
      </c>
      <c r="I14" s="20">
        <f>VLOOKUP(B14,RMS!B:D,3,FALSE)</f>
        <v>1249500.35887287</v>
      </c>
      <c r="J14" s="21">
        <f>VLOOKUP(B14,RMS!B:E,4,FALSE)</f>
        <v>1076562.4369950199</v>
      </c>
      <c r="K14" s="22">
        <f t="shared" si="1"/>
        <v>-0.19087286991998553</v>
      </c>
      <c r="L14" s="22">
        <f t="shared" si="2"/>
        <v>1.3104980112984776E-2</v>
      </c>
      <c r="M14" s="34"/>
    </row>
    <row r="15" spans="1:13" x14ac:dyDescent="0.15">
      <c r="A15" s="40"/>
      <c r="B15" s="12">
        <v>24</v>
      </c>
      <c r="C15" s="37" t="s">
        <v>17</v>
      </c>
      <c r="D15" s="37"/>
      <c r="E15" s="15">
        <f>VLOOKUP(C15,RA!B18:D46,3,0)</f>
        <v>644227.08940000006</v>
      </c>
      <c r="F15" s="25">
        <f>VLOOKUP(C15,RA!B19:I50,8,0)</f>
        <v>46512.881099999999</v>
      </c>
      <c r="G15" s="16">
        <f t="shared" si="0"/>
        <v>597714.20830000006</v>
      </c>
      <c r="H15" s="27">
        <f>RA!J19</f>
        <v>7.2199511422780596</v>
      </c>
      <c r="I15" s="20">
        <f>VLOOKUP(B15,RMS!B:D,3,FALSE)</f>
        <v>644227.12314273498</v>
      </c>
      <c r="J15" s="21">
        <f>VLOOKUP(B15,RMS!B:E,4,FALSE)</f>
        <v>597714.20823076903</v>
      </c>
      <c r="K15" s="22">
        <f t="shared" si="1"/>
        <v>-3.3742734929546714E-2</v>
      </c>
      <c r="L15" s="22">
        <f t="shared" si="2"/>
        <v>6.9231027737259865E-5</v>
      </c>
      <c r="M15" s="34"/>
    </row>
    <row r="16" spans="1:13" x14ac:dyDescent="0.15">
      <c r="A16" s="40"/>
      <c r="B16" s="12">
        <v>25</v>
      </c>
      <c r="C16" s="37" t="s">
        <v>18</v>
      </c>
      <c r="D16" s="37"/>
      <c r="E16" s="15">
        <f>VLOOKUP(C16,RA!B20:D47,3,0)</f>
        <v>695517.38659999997</v>
      </c>
      <c r="F16" s="25">
        <f>VLOOKUP(C16,RA!B20:I51,8,0)</f>
        <v>59405.917300000001</v>
      </c>
      <c r="G16" s="16">
        <f t="shared" si="0"/>
        <v>636111.4693</v>
      </c>
      <c r="H16" s="27">
        <f>RA!J20</f>
        <v>8.5412555378957098</v>
      </c>
      <c r="I16" s="20">
        <f>VLOOKUP(B16,RMS!B:D,3,FALSE)</f>
        <v>695517.57579999999</v>
      </c>
      <c r="J16" s="21">
        <f>VLOOKUP(B16,RMS!B:E,4,FALSE)</f>
        <v>636111.4693</v>
      </c>
      <c r="K16" s="22">
        <f t="shared" si="1"/>
        <v>-0.18920000002253801</v>
      </c>
      <c r="L16" s="22">
        <f t="shared" si="2"/>
        <v>0</v>
      </c>
      <c r="M16" s="34"/>
    </row>
    <row r="17" spans="1:13" x14ac:dyDescent="0.15">
      <c r="A17" s="40"/>
      <c r="B17" s="12">
        <v>26</v>
      </c>
      <c r="C17" s="37" t="s">
        <v>19</v>
      </c>
      <c r="D17" s="37"/>
      <c r="E17" s="15">
        <f>VLOOKUP(C17,RA!B20:D48,3,0)</f>
        <v>318951.45789999998</v>
      </c>
      <c r="F17" s="25">
        <f>VLOOKUP(C17,RA!B21:I52,8,0)</f>
        <v>34903.1878</v>
      </c>
      <c r="G17" s="16">
        <f t="shared" si="0"/>
        <v>284048.27009999997</v>
      </c>
      <c r="H17" s="27">
        <f>RA!J21</f>
        <v>10.943103389401401</v>
      </c>
      <c r="I17" s="20">
        <f>VLOOKUP(B17,RMS!B:D,3,FALSE)</f>
        <v>318951.36661204102</v>
      </c>
      <c r="J17" s="21">
        <f>VLOOKUP(B17,RMS!B:E,4,FALSE)</f>
        <v>284048.26990219299</v>
      </c>
      <c r="K17" s="22">
        <f t="shared" si="1"/>
        <v>9.1287958959583193E-2</v>
      </c>
      <c r="L17" s="22">
        <f t="shared" si="2"/>
        <v>1.9780697766691446E-4</v>
      </c>
      <c r="M17" s="34"/>
    </row>
    <row r="18" spans="1:13" x14ac:dyDescent="0.15">
      <c r="A18" s="40"/>
      <c r="B18" s="12">
        <v>27</v>
      </c>
      <c r="C18" s="37" t="s">
        <v>20</v>
      </c>
      <c r="D18" s="37"/>
      <c r="E18" s="15">
        <f>VLOOKUP(C18,RA!B22:D49,3,0)</f>
        <v>935362.13419999997</v>
      </c>
      <c r="F18" s="25">
        <f>VLOOKUP(C18,RA!B22:I53,8,0)</f>
        <v>114865.32709999999</v>
      </c>
      <c r="G18" s="16">
        <f t="shared" si="0"/>
        <v>820496.80709999998</v>
      </c>
      <c r="H18" s="27">
        <f>RA!J22</f>
        <v>12.280305445360201</v>
      </c>
      <c r="I18" s="20">
        <f>VLOOKUP(B18,RMS!B:D,3,FALSE)</f>
        <v>935363.21459999995</v>
      </c>
      <c r="J18" s="21">
        <f>VLOOKUP(B18,RMS!B:E,4,FALSE)</f>
        <v>820496.81079999998</v>
      </c>
      <c r="K18" s="22">
        <f t="shared" si="1"/>
        <v>-1.0803999999770895</v>
      </c>
      <c r="L18" s="22">
        <f t="shared" si="2"/>
        <v>-3.7000000011175871E-3</v>
      </c>
      <c r="M18" s="34"/>
    </row>
    <row r="19" spans="1:13" x14ac:dyDescent="0.15">
      <c r="A19" s="40"/>
      <c r="B19" s="12">
        <v>29</v>
      </c>
      <c r="C19" s="37" t="s">
        <v>21</v>
      </c>
      <c r="D19" s="37"/>
      <c r="E19" s="15">
        <f>VLOOKUP(C19,RA!B22:D50,3,0)</f>
        <v>2464414.3895999999</v>
      </c>
      <c r="F19" s="25">
        <f>VLOOKUP(C19,RA!B23:I54,8,0)</f>
        <v>226385.23850000001</v>
      </c>
      <c r="G19" s="16">
        <f t="shared" si="0"/>
        <v>2238029.1510999999</v>
      </c>
      <c r="H19" s="27">
        <f>RA!J23</f>
        <v>9.1861676938489492</v>
      </c>
      <c r="I19" s="20">
        <f>VLOOKUP(B19,RMS!B:D,3,FALSE)</f>
        <v>2464415.9092957298</v>
      </c>
      <c r="J19" s="21">
        <f>VLOOKUP(B19,RMS!B:E,4,FALSE)</f>
        <v>2238029.1831837599</v>
      </c>
      <c r="K19" s="22">
        <f t="shared" si="1"/>
        <v>-1.5196957299485803</v>
      </c>
      <c r="L19" s="22">
        <f t="shared" si="2"/>
        <v>-3.2083760015666485E-2</v>
      </c>
      <c r="M19" s="34"/>
    </row>
    <row r="20" spans="1:13" x14ac:dyDescent="0.15">
      <c r="A20" s="40"/>
      <c r="B20" s="12">
        <v>31</v>
      </c>
      <c r="C20" s="37" t="s">
        <v>22</v>
      </c>
      <c r="D20" s="37"/>
      <c r="E20" s="15">
        <f>VLOOKUP(C20,RA!B24:D51,3,0)</f>
        <v>168207.9374</v>
      </c>
      <c r="F20" s="25">
        <f>VLOOKUP(C20,RA!B24:I55,8,0)</f>
        <v>29320.239000000001</v>
      </c>
      <c r="G20" s="16">
        <f t="shared" si="0"/>
        <v>138887.69839999999</v>
      </c>
      <c r="H20" s="27">
        <f>RA!J24</f>
        <v>17.430948535012501</v>
      </c>
      <c r="I20" s="20">
        <f>VLOOKUP(B20,RMS!B:D,3,FALSE)</f>
        <v>168207.92511376599</v>
      </c>
      <c r="J20" s="21">
        <f>VLOOKUP(B20,RMS!B:E,4,FALSE)</f>
        <v>138887.697059428</v>
      </c>
      <c r="K20" s="22">
        <f t="shared" si="1"/>
        <v>1.2286234006751329E-2</v>
      </c>
      <c r="L20" s="22">
        <f t="shared" si="2"/>
        <v>1.3405719946604222E-3</v>
      </c>
      <c r="M20" s="34"/>
    </row>
    <row r="21" spans="1:13" x14ac:dyDescent="0.15">
      <c r="A21" s="40"/>
      <c r="B21" s="12">
        <v>32</v>
      </c>
      <c r="C21" s="37" t="s">
        <v>23</v>
      </c>
      <c r="D21" s="37"/>
      <c r="E21" s="15">
        <f>VLOOKUP(C21,RA!B24:D52,3,0)</f>
        <v>175042.52789999999</v>
      </c>
      <c r="F21" s="25">
        <f>VLOOKUP(C21,RA!B25:I56,8,0)</f>
        <v>16377.995500000001</v>
      </c>
      <c r="G21" s="16">
        <f t="shared" si="0"/>
        <v>158664.5324</v>
      </c>
      <c r="H21" s="27">
        <f>RA!J25</f>
        <v>9.3565807672502199</v>
      </c>
      <c r="I21" s="20">
        <f>VLOOKUP(B21,RMS!B:D,3,FALSE)</f>
        <v>175042.52999267101</v>
      </c>
      <c r="J21" s="21">
        <f>VLOOKUP(B21,RMS!B:E,4,FALSE)</f>
        <v>158664.52973506899</v>
      </c>
      <c r="K21" s="22">
        <f t="shared" si="1"/>
        <v>-2.0926710276398808E-3</v>
      </c>
      <c r="L21" s="22">
        <f t="shared" si="2"/>
        <v>2.6649310020729899E-3</v>
      </c>
      <c r="M21" s="34"/>
    </row>
    <row r="22" spans="1:13" x14ac:dyDescent="0.15">
      <c r="A22" s="40"/>
      <c r="B22" s="12">
        <v>33</v>
      </c>
      <c r="C22" s="37" t="s">
        <v>24</v>
      </c>
      <c r="D22" s="37"/>
      <c r="E22" s="15">
        <f>VLOOKUP(C22,RA!B26:D53,3,0)</f>
        <v>438736.58880000003</v>
      </c>
      <c r="F22" s="25">
        <f>VLOOKUP(C22,RA!B26:I57,8,0)</f>
        <v>100548.25019999999</v>
      </c>
      <c r="G22" s="16">
        <f t="shared" si="0"/>
        <v>338188.33860000002</v>
      </c>
      <c r="H22" s="27">
        <f>RA!J26</f>
        <v>22.917680623586101</v>
      </c>
      <c r="I22" s="20">
        <f>VLOOKUP(B22,RMS!B:D,3,FALSE)</f>
        <v>438736.575456978</v>
      </c>
      <c r="J22" s="21">
        <f>VLOOKUP(B22,RMS!B:E,4,FALSE)</f>
        <v>338188.32412672503</v>
      </c>
      <c r="K22" s="22">
        <f t="shared" si="1"/>
        <v>1.3343022030312568E-2</v>
      </c>
      <c r="L22" s="22">
        <f t="shared" si="2"/>
        <v>1.4473274990450591E-2</v>
      </c>
      <c r="M22" s="34"/>
    </row>
    <row r="23" spans="1:13" x14ac:dyDescent="0.15">
      <c r="A23" s="40"/>
      <c r="B23" s="12">
        <v>34</v>
      </c>
      <c r="C23" s="37" t="s">
        <v>25</v>
      </c>
      <c r="D23" s="37"/>
      <c r="E23" s="15">
        <f>VLOOKUP(C23,RA!B26:D54,3,0)</f>
        <v>211982.24679999999</v>
      </c>
      <c r="F23" s="25">
        <f>VLOOKUP(C23,RA!B27:I58,8,0)</f>
        <v>56916.090600000003</v>
      </c>
      <c r="G23" s="16">
        <f t="shared" si="0"/>
        <v>155066.1562</v>
      </c>
      <c r="H23" s="27">
        <f>RA!J27</f>
        <v>26.849460961558201</v>
      </c>
      <c r="I23" s="20">
        <f>VLOOKUP(B23,RMS!B:D,3,FALSE)</f>
        <v>211982.167807405</v>
      </c>
      <c r="J23" s="21">
        <f>VLOOKUP(B23,RMS!B:E,4,FALSE)</f>
        <v>155066.17892674901</v>
      </c>
      <c r="K23" s="22">
        <f t="shared" si="1"/>
        <v>7.8992594993906096E-2</v>
      </c>
      <c r="L23" s="22">
        <f t="shared" si="2"/>
        <v>-2.2726749011781067E-2</v>
      </c>
      <c r="M23" s="34"/>
    </row>
    <row r="24" spans="1:13" x14ac:dyDescent="0.15">
      <c r="A24" s="40"/>
      <c r="B24" s="12">
        <v>35</v>
      </c>
      <c r="C24" s="37" t="s">
        <v>26</v>
      </c>
      <c r="D24" s="37"/>
      <c r="E24" s="15">
        <f>VLOOKUP(C24,RA!B28:D55,3,0)</f>
        <v>559446.14599999995</v>
      </c>
      <c r="F24" s="25">
        <f>VLOOKUP(C24,RA!B28:I59,8,0)</f>
        <v>45382.157099999997</v>
      </c>
      <c r="G24" s="16">
        <f t="shared" si="0"/>
        <v>514063.98889999994</v>
      </c>
      <c r="H24" s="27">
        <f>RA!J28</f>
        <v>8.1119795755997597</v>
      </c>
      <c r="I24" s="20">
        <f>VLOOKUP(B24,RMS!B:D,3,FALSE)</f>
        <v>559446.14486637199</v>
      </c>
      <c r="J24" s="21">
        <f>VLOOKUP(B24,RMS!B:E,4,FALSE)</f>
        <v>514063.99845929199</v>
      </c>
      <c r="K24" s="22">
        <f t="shared" si="1"/>
        <v>1.1336279567331076E-3</v>
      </c>
      <c r="L24" s="22">
        <f t="shared" si="2"/>
        <v>-9.5592920552007854E-3</v>
      </c>
      <c r="M24" s="34"/>
    </row>
    <row r="25" spans="1:13" x14ac:dyDescent="0.15">
      <c r="A25" s="40"/>
      <c r="B25" s="12">
        <v>36</v>
      </c>
      <c r="C25" s="37" t="s">
        <v>27</v>
      </c>
      <c r="D25" s="37"/>
      <c r="E25" s="15">
        <f>VLOOKUP(C25,RA!B28:D56,3,0)</f>
        <v>592790.74809999997</v>
      </c>
      <c r="F25" s="25">
        <f>VLOOKUP(C25,RA!B29:I60,8,0)</f>
        <v>95953.1155</v>
      </c>
      <c r="G25" s="16">
        <f t="shared" si="0"/>
        <v>496837.63259999995</v>
      </c>
      <c r="H25" s="27">
        <f>RA!J29</f>
        <v>16.1866756199463</v>
      </c>
      <c r="I25" s="20">
        <f>VLOOKUP(B25,RMS!B:D,3,FALSE)</f>
        <v>592790.74852566398</v>
      </c>
      <c r="J25" s="21">
        <f>VLOOKUP(B25,RMS!B:E,4,FALSE)</f>
        <v>496837.64381061401</v>
      </c>
      <c r="K25" s="22">
        <f t="shared" si="1"/>
        <v>-4.2566400952637196E-4</v>
      </c>
      <c r="L25" s="22">
        <f t="shared" si="2"/>
        <v>-1.1210614058654755E-2</v>
      </c>
      <c r="M25" s="34"/>
    </row>
    <row r="26" spans="1:13" x14ac:dyDescent="0.15">
      <c r="A26" s="40"/>
      <c r="B26" s="12">
        <v>37</v>
      </c>
      <c r="C26" s="37" t="s">
        <v>28</v>
      </c>
      <c r="D26" s="37"/>
      <c r="E26" s="15">
        <f>VLOOKUP(C26,RA!B30:D57,3,0)</f>
        <v>1201459.9841</v>
      </c>
      <c r="F26" s="25">
        <f>VLOOKUP(C26,RA!B30:I61,8,0)</f>
        <v>122880.9031</v>
      </c>
      <c r="G26" s="16">
        <f t="shared" si="0"/>
        <v>1078579.081</v>
      </c>
      <c r="H26" s="27">
        <f>RA!J30</f>
        <v>10.2276317751896</v>
      </c>
      <c r="I26" s="20">
        <f>VLOOKUP(B26,RMS!B:D,3,FALSE)</f>
        <v>1201459.9804307199</v>
      </c>
      <c r="J26" s="21">
        <f>VLOOKUP(B26,RMS!B:E,4,FALSE)</f>
        <v>1078578.81800697</v>
      </c>
      <c r="K26" s="22">
        <f t="shared" si="1"/>
        <v>3.6692800931632519E-3</v>
      </c>
      <c r="L26" s="22">
        <f t="shared" si="2"/>
        <v>0.26299303001724184</v>
      </c>
      <c r="M26" s="34"/>
    </row>
    <row r="27" spans="1:13" x14ac:dyDescent="0.15">
      <c r="A27" s="40"/>
      <c r="B27" s="12">
        <v>38</v>
      </c>
      <c r="C27" s="37" t="s">
        <v>29</v>
      </c>
      <c r="D27" s="37"/>
      <c r="E27" s="15">
        <f>VLOOKUP(C27,RA!B30:D58,3,0)</f>
        <v>496393.20260000002</v>
      </c>
      <c r="F27" s="25">
        <f>VLOOKUP(C27,RA!B31:I62,8,0)</f>
        <v>31411.057100000002</v>
      </c>
      <c r="G27" s="16">
        <f t="shared" si="0"/>
        <v>464982.14550000004</v>
      </c>
      <c r="H27" s="27">
        <f>RA!J31</f>
        <v>6.3278580237351498</v>
      </c>
      <c r="I27" s="20">
        <f>VLOOKUP(B27,RMS!B:D,3,FALSE)</f>
        <v>496393.17621238902</v>
      </c>
      <c r="J27" s="21">
        <f>VLOOKUP(B27,RMS!B:E,4,FALSE)</f>
        <v>464982.120015044</v>
      </c>
      <c r="K27" s="22">
        <f t="shared" si="1"/>
        <v>2.6387610996607691E-2</v>
      </c>
      <c r="L27" s="22">
        <f t="shared" si="2"/>
        <v>2.5484956044238061E-2</v>
      </c>
      <c r="M27" s="34"/>
    </row>
    <row r="28" spans="1:13" x14ac:dyDescent="0.15">
      <c r="A28" s="40"/>
      <c r="B28" s="12">
        <v>39</v>
      </c>
      <c r="C28" s="37" t="s">
        <v>30</v>
      </c>
      <c r="D28" s="37"/>
      <c r="E28" s="15">
        <f>VLOOKUP(C28,RA!B32:D59,3,0)</f>
        <v>103123.43369999999</v>
      </c>
      <c r="F28" s="25">
        <f>VLOOKUP(C28,RA!B32:I63,8,0)</f>
        <v>31260.594700000001</v>
      </c>
      <c r="G28" s="16">
        <f t="shared" si="0"/>
        <v>71862.838999999993</v>
      </c>
      <c r="H28" s="27">
        <f>RA!J32</f>
        <v>30.313764367991599</v>
      </c>
      <c r="I28" s="20">
        <f>VLOOKUP(B28,RMS!B:D,3,FALSE)</f>
        <v>103123.382957575</v>
      </c>
      <c r="J28" s="21">
        <f>VLOOKUP(B28,RMS!B:E,4,FALSE)</f>
        <v>71862.831346043095</v>
      </c>
      <c r="K28" s="22">
        <f t="shared" si="1"/>
        <v>5.0742424995405599E-2</v>
      </c>
      <c r="L28" s="22">
        <f t="shared" si="2"/>
        <v>7.6539568981388584E-3</v>
      </c>
      <c r="M28" s="34"/>
    </row>
    <row r="29" spans="1:13" x14ac:dyDescent="0.15">
      <c r="A29" s="40"/>
      <c r="B29" s="12">
        <v>40</v>
      </c>
      <c r="C29" s="37" t="s">
        <v>31</v>
      </c>
      <c r="D29" s="37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0"/>
      <c r="B30" s="12">
        <v>42</v>
      </c>
      <c r="C30" s="37" t="s">
        <v>32</v>
      </c>
      <c r="D30" s="37"/>
      <c r="E30" s="15">
        <f>VLOOKUP(C30,RA!B34:D62,3,0)</f>
        <v>83930.609700000001</v>
      </c>
      <c r="F30" s="25">
        <f>VLOOKUP(C30,RA!B34:I66,8,0)</f>
        <v>11287.2066</v>
      </c>
      <c r="G30" s="16">
        <f t="shared" si="0"/>
        <v>72643.403099999996</v>
      </c>
      <c r="H30" s="27">
        <f>RA!J34</f>
        <v>13.448259985653401</v>
      </c>
      <c r="I30" s="20">
        <f>VLOOKUP(B30,RMS!B:D,3,FALSE)</f>
        <v>83930.608300000007</v>
      </c>
      <c r="J30" s="21">
        <f>VLOOKUP(B30,RMS!B:E,4,FALSE)</f>
        <v>72643.405899999998</v>
      </c>
      <c r="K30" s="22">
        <f t="shared" si="1"/>
        <v>1.3999999937368557E-3</v>
      </c>
      <c r="L30" s="22">
        <f t="shared" si="2"/>
        <v>-2.8000000020256266E-3</v>
      </c>
      <c r="M30" s="34"/>
    </row>
    <row r="31" spans="1:13" x14ac:dyDescent="0.15">
      <c r="A31" s="40"/>
      <c r="B31" s="12">
        <v>71</v>
      </c>
      <c r="C31" s="37" t="s">
        <v>36</v>
      </c>
      <c r="D31" s="37"/>
      <c r="E31" s="15">
        <f>VLOOKUP(C31,RA!B34:D63,3,0)</f>
        <v>0</v>
      </c>
      <c r="F31" s="25">
        <f>VLOOKUP(C31,RA!B34:I67,8,0)</f>
        <v>0</v>
      </c>
      <c r="G31" s="16">
        <f t="shared" si="0"/>
        <v>0</v>
      </c>
      <c r="H31" s="27">
        <f>RA!J35</f>
        <v>0</v>
      </c>
      <c r="I31" s="20">
        <v>0</v>
      </c>
      <c r="J31" s="21">
        <v>0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0"/>
      <c r="B32" s="12">
        <v>72</v>
      </c>
      <c r="C32" s="37" t="s">
        <v>37</v>
      </c>
      <c r="D32" s="37"/>
      <c r="E32" s="15">
        <f>VLOOKUP(C32,RA!B34:D64,3,0)</f>
        <v>0</v>
      </c>
      <c r="F32" s="25">
        <f>VLOOKUP(C32,RA!B34:I68,8,0)</f>
        <v>0</v>
      </c>
      <c r="G32" s="16">
        <f t="shared" si="0"/>
        <v>0</v>
      </c>
      <c r="H32" s="27">
        <f>RA!J34</f>
        <v>13.448259985653401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0"/>
      <c r="B33" s="12">
        <v>73</v>
      </c>
      <c r="C33" s="37" t="s">
        <v>38</v>
      </c>
      <c r="D33" s="37"/>
      <c r="E33" s="15">
        <f>VLOOKUP(C33,RA!B35:D65,3,0)</f>
        <v>0</v>
      </c>
      <c r="F33" s="25">
        <f>VLOOKUP(C33,RA!B35:I69,8,0)</f>
        <v>0</v>
      </c>
      <c r="G33" s="16">
        <f t="shared" si="0"/>
        <v>0</v>
      </c>
      <c r="H33" s="27">
        <f>RA!J35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0"/>
      <c r="B34" s="12">
        <v>75</v>
      </c>
      <c r="C34" s="37" t="s">
        <v>33</v>
      </c>
      <c r="D34" s="37"/>
      <c r="E34" s="15">
        <f>VLOOKUP(C34,RA!B8:D66,3,0)</f>
        <v>124871.7947</v>
      </c>
      <c r="F34" s="25">
        <f>VLOOKUP(C34,RA!B8:I70,8,0)</f>
        <v>6746.9529000000002</v>
      </c>
      <c r="G34" s="16">
        <f t="shared" si="0"/>
        <v>118124.84179999999</v>
      </c>
      <c r="H34" s="27">
        <f>RA!J36</f>
        <v>0</v>
      </c>
      <c r="I34" s="20">
        <f>VLOOKUP(B34,RMS!B:D,3,FALSE)</f>
        <v>124871.79487179501</v>
      </c>
      <c r="J34" s="21">
        <f>VLOOKUP(B34,RMS!B:E,4,FALSE)</f>
        <v>118124.837606838</v>
      </c>
      <c r="K34" s="22">
        <f t="shared" si="1"/>
        <v>-1.7179500719066709E-4</v>
      </c>
      <c r="L34" s="22">
        <f t="shared" si="2"/>
        <v>4.1931619925890118E-3</v>
      </c>
      <c r="M34" s="34"/>
    </row>
    <row r="35" spans="1:13" x14ac:dyDescent="0.15">
      <c r="A35" s="40"/>
      <c r="B35" s="12">
        <v>76</v>
      </c>
      <c r="C35" s="37" t="s">
        <v>34</v>
      </c>
      <c r="D35" s="37"/>
      <c r="E35" s="15">
        <f>VLOOKUP(C35,RA!B8:D67,3,0)</f>
        <v>405446.93780000001</v>
      </c>
      <c r="F35" s="25">
        <f>VLOOKUP(C35,RA!B8:I71,8,0)</f>
        <v>29331.482100000001</v>
      </c>
      <c r="G35" s="16">
        <f t="shared" si="0"/>
        <v>376115.45569999999</v>
      </c>
      <c r="H35" s="27">
        <f>RA!J37</f>
        <v>0</v>
      </c>
      <c r="I35" s="20">
        <f>VLOOKUP(B35,RMS!B:D,3,FALSE)</f>
        <v>405446.92810427397</v>
      </c>
      <c r="J35" s="21">
        <f>VLOOKUP(B35,RMS!B:E,4,FALSE)</f>
        <v>376115.45849487197</v>
      </c>
      <c r="K35" s="22">
        <f t="shared" si="1"/>
        <v>9.6957260393537581E-3</v>
      </c>
      <c r="L35" s="22">
        <f t="shared" si="2"/>
        <v>-2.7948719798587263E-3</v>
      </c>
      <c r="M35" s="34"/>
    </row>
    <row r="36" spans="1:13" x14ac:dyDescent="0.15">
      <c r="A36" s="40"/>
      <c r="B36" s="12">
        <v>77</v>
      </c>
      <c r="C36" s="37" t="s">
        <v>39</v>
      </c>
      <c r="D36" s="37"/>
      <c r="E36" s="15">
        <f>VLOOKUP(C36,RA!B9:D68,3,0)</f>
        <v>0</v>
      </c>
      <c r="F36" s="25">
        <f>VLOOKUP(C36,RA!B9:I72,8,0)</f>
        <v>0</v>
      </c>
      <c r="G36" s="16">
        <f t="shared" si="0"/>
        <v>0</v>
      </c>
      <c r="H36" s="27">
        <f>RA!J38</f>
        <v>5.4031039725258303</v>
      </c>
      <c r="I36" s="20">
        <v>0</v>
      </c>
      <c r="J36" s="21">
        <v>0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0"/>
      <c r="B37" s="12">
        <v>78</v>
      </c>
      <c r="C37" s="37" t="s">
        <v>40</v>
      </c>
      <c r="D37" s="37"/>
      <c r="E37" s="15">
        <f>VLOOKUP(C37,RA!B10:D69,3,0)</f>
        <v>0</v>
      </c>
      <c r="F37" s="25">
        <f>VLOOKUP(C37,RA!B10:I73,8,0)</f>
        <v>0</v>
      </c>
      <c r="G37" s="16">
        <f t="shared" si="0"/>
        <v>0</v>
      </c>
      <c r="H37" s="27">
        <f>RA!J39</f>
        <v>7.2343577828348797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0"/>
      <c r="B38" s="12">
        <v>99</v>
      </c>
      <c r="C38" s="37" t="s">
        <v>35</v>
      </c>
      <c r="D38" s="37"/>
      <c r="E38" s="15">
        <f>VLOOKUP(C38,RA!B8:D70,3,0)</f>
        <v>51642.659699999997</v>
      </c>
      <c r="F38" s="25">
        <f>VLOOKUP(C38,RA!B8:I74,8,0)</f>
        <v>4580.6619000000001</v>
      </c>
      <c r="G38" s="16">
        <f t="shared" si="0"/>
        <v>47061.997799999997</v>
      </c>
      <c r="H38" s="27">
        <f>RA!J40</f>
        <v>0</v>
      </c>
      <c r="I38" s="20">
        <f>VLOOKUP(B38,RMS!B:D,3,FALSE)</f>
        <v>51642.6594054913</v>
      </c>
      <c r="J38" s="21">
        <f>VLOOKUP(B38,RMS!B:E,4,FALSE)</f>
        <v>47061.997806519903</v>
      </c>
      <c r="K38" s="22">
        <f t="shared" si="1"/>
        <v>2.9450869624270126E-4</v>
      </c>
      <c r="L38" s="22">
        <f t="shared" si="2"/>
        <v>-6.5199055825360119E-6</v>
      </c>
      <c r="M38" s="34"/>
    </row>
  </sheetData>
  <mergeCells count="38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2"/>
  <sheetViews>
    <sheetView workbookViewId="0">
      <selection sqref="A1:W42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55" t="s">
        <v>46</v>
      </c>
      <c r="W1" s="43"/>
    </row>
    <row r="2" spans="1:23" ht="12.75" x14ac:dyDescent="0.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55"/>
      <c r="W2" s="43"/>
    </row>
    <row r="3" spans="1:23" ht="23.25" thickBo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56" t="s">
        <v>47</v>
      </c>
      <c r="W3" s="43"/>
    </row>
    <row r="4" spans="1:23" ht="15" thickTop="1" thickBot="1" x14ac:dyDescent="0.2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54"/>
      <c r="W4" s="43"/>
    </row>
    <row r="5" spans="1:23" ht="15" thickTop="1" thickBot="1" x14ac:dyDescent="0.25">
      <c r="A5" s="57"/>
      <c r="B5" s="58"/>
      <c r="C5" s="59"/>
      <c r="D5" s="60" t="s">
        <v>0</v>
      </c>
      <c r="E5" s="60" t="s">
        <v>59</v>
      </c>
      <c r="F5" s="60" t="s">
        <v>60</v>
      </c>
      <c r="G5" s="60" t="s">
        <v>48</v>
      </c>
      <c r="H5" s="60" t="s">
        <v>49</v>
      </c>
      <c r="I5" s="60" t="s">
        <v>1</v>
      </c>
      <c r="J5" s="60" t="s">
        <v>2</v>
      </c>
      <c r="K5" s="60" t="s">
        <v>50</v>
      </c>
      <c r="L5" s="60" t="s">
        <v>51</v>
      </c>
      <c r="M5" s="60" t="s">
        <v>52</v>
      </c>
      <c r="N5" s="60" t="s">
        <v>53</v>
      </c>
      <c r="O5" s="60" t="s">
        <v>54</v>
      </c>
      <c r="P5" s="60" t="s">
        <v>61</v>
      </c>
      <c r="Q5" s="60" t="s">
        <v>62</v>
      </c>
      <c r="R5" s="60" t="s">
        <v>55</v>
      </c>
      <c r="S5" s="60" t="s">
        <v>56</v>
      </c>
      <c r="T5" s="60" t="s">
        <v>57</v>
      </c>
      <c r="U5" s="61" t="s">
        <v>58</v>
      </c>
      <c r="V5" s="54"/>
      <c r="W5" s="54"/>
    </row>
    <row r="6" spans="1:23" ht="14.25" thickBot="1" x14ac:dyDescent="0.2">
      <c r="A6" s="62" t="s">
        <v>3</v>
      </c>
      <c r="B6" s="44" t="s">
        <v>4</v>
      </c>
      <c r="C6" s="45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54"/>
      <c r="W6" s="54"/>
    </row>
    <row r="7" spans="1:23" ht="14.25" thickBot="1" x14ac:dyDescent="0.2">
      <c r="A7" s="46" t="s">
        <v>5</v>
      </c>
      <c r="B7" s="47"/>
      <c r="C7" s="48"/>
      <c r="D7" s="64">
        <v>13389380.920700001</v>
      </c>
      <c r="E7" s="64">
        <v>13827976.1851</v>
      </c>
      <c r="F7" s="65">
        <v>96.828203501879102</v>
      </c>
      <c r="G7" s="64">
        <v>12503144.401699999</v>
      </c>
      <c r="H7" s="65">
        <v>7.0881091230099003</v>
      </c>
      <c r="I7" s="64">
        <v>1660249.5858</v>
      </c>
      <c r="J7" s="65">
        <v>12.3997486936327</v>
      </c>
      <c r="K7" s="64">
        <v>1458253.9276999999</v>
      </c>
      <c r="L7" s="65">
        <v>11.6630975445003</v>
      </c>
      <c r="M7" s="65">
        <v>0.138518850704276</v>
      </c>
      <c r="N7" s="64">
        <v>368005528.00669998</v>
      </c>
      <c r="O7" s="64">
        <v>2002788372.2084</v>
      </c>
      <c r="P7" s="64">
        <v>740038</v>
      </c>
      <c r="Q7" s="64">
        <v>688927</v>
      </c>
      <c r="R7" s="65">
        <v>7.41892827541961</v>
      </c>
      <c r="S7" s="64">
        <v>18.092828909731701</v>
      </c>
      <c r="T7" s="64">
        <v>17.720286066738598</v>
      </c>
      <c r="U7" s="66">
        <v>2.0590635375583202</v>
      </c>
      <c r="V7" s="54"/>
      <c r="W7" s="54"/>
    </row>
    <row r="8" spans="1:23" ht="14.25" thickBot="1" x14ac:dyDescent="0.2">
      <c r="A8" s="49">
        <v>42081</v>
      </c>
      <c r="B8" s="52" t="s">
        <v>6</v>
      </c>
      <c r="C8" s="53"/>
      <c r="D8" s="67">
        <v>593431.2254</v>
      </c>
      <c r="E8" s="67">
        <v>639208.28630000004</v>
      </c>
      <c r="F8" s="68">
        <v>92.8384750509139</v>
      </c>
      <c r="G8" s="67">
        <v>584381.74739999999</v>
      </c>
      <c r="H8" s="68">
        <v>1.5485558952281799</v>
      </c>
      <c r="I8" s="67">
        <v>153054.57949999999</v>
      </c>
      <c r="J8" s="68">
        <v>25.7914603999535</v>
      </c>
      <c r="K8" s="67">
        <v>58499.810100000002</v>
      </c>
      <c r="L8" s="68">
        <v>10.0105471055991</v>
      </c>
      <c r="M8" s="68">
        <v>1.6163260912876001</v>
      </c>
      <c r="N8" s="67">
        <v>17689141.5275</v>
      </c>
      <c r="O8" s="67">
        <v>86557118.938199997</v>
      </c>
      <c r="P8" s="67">
        <v>23258</v>
      </c>
      <c r="Q8" s="67">
        <v>22056</v>
      </c>
      <c r="R8" s="68">
        <v>5.4497642364889298</v>
      </c>
      <c r="S8" s="67">
        <v>25.515144268638799</v>
      </c>
      <c r="T8" s="67">
        <v>25.782276219622801</v>
      </c>
      <c r="U8" s="69">
        <v>-1.0469544995376101</v>
      </c>
      <c r="V8" s="54"/>
      <c r="W8" s="54"/>
    </row>
    <row r="9" spans="1:23" ht="12" customHeight="1" thickBot="1" x14ac:dyDescent="0.2">
      <c r="A9" s="50"/>
      <c r="B9" s="52" t="s">
        <v>7</v>
      </c>
      <c r="C9" s="53"/>
      <c r="D9" s="67">
        <v>79499.649799999999</v>
      </c>
      <c r="E9" s="67">
        <v>67155.502800000002</v>
      </c>
      <c r="F9" s="68">
        <v>118.381437835054</v>
      </c>
      <c r="G9" s="67">
        <v>73093.537599999996</v>
      </c>
      <c r="H9" s="68">
        <v>8.7642661859617093</v>
      </c>
      <c r="I9" s="67">
        <v>18877.836899999998</v>
      </c>
      <c r="J9" s="68">
        <v>23.745811393498698</v>
      </c>
      <c r="K9" s="67">
        <v>15536.744199999999</v>
      </c>
      <c r="L9" s="68">
        <v>21.255975165717</v>
      </c>
      <c r="M9" s="68">
        <v>0.215044584437452</v>
      </c>
      <c r="N9" s="67">
        <v>3320787.3043999998</v>
      </c>
      <c r="O9" s="67">
        <v>13383919.476600001</v>
      </c>
      <c r="P9" s="67">
        <v>4398</v>
      </c>
      <c r="Q9" s="67">
        <v>3921</v>
      </c>
      <c r="R9" s="68">
        <v>12.1652639632747</v>
      </c>
      <c r="S9" s="67">
        <v>18.076318735788998</v>
      </c>
      <c r="T9" s="67">
        <v>17.4580086712573</v>
      </c>
      <c r="U9" s="69">
        <v>3.4205530095432599</v>
      </c>
      <c r="V9" s="54"/>
      <c r="W9" s="54"/>
    </row>
    <row r="10" spans="1:23" ht="14.25" thickBot="1" x14ac:dyDescent="0.2">
      <c r="A10" s="50"/>
      <c r="B10" s="52" t="s">
        <v>8</v>
      </c>
      <c r="C10" s="53"/>
      <c r="D10" s="67">
        <v>97242.4571</v>
      </c>
      <c r="E10" s="67">
        <v>102335.3337</v>
      </c>
      <c r="F10" s="68">
        <v>95.023344903598996</v>
      </c>
      <c r="G10" s="67">
        <v>105787.3556</v>
      </c>
      <c r="H10" s="68">
        <v>-8.0774289625971107</v>
      </c>
      <c r="I10" s="67">
        <v>26970.3711</v>
      </c>
      <c r="J10" s="68">
        <v>27.735180603534999</v>
      </c>
      <c r="K10" s="67">
        <v>23632.625700000001</v>
      </c>
      <c r="L10" s="68">
        <v>22.339745204860801</v>
      </c>
      <c r="M10" s="68">
        <v>0.14123464071958799</v>
      </c>
      <c r="N10" s="67">
        <v>3575956.6401999998</v>
      </c>
      <c r="O10" s="67">
        <v>21581277.2421</v>
      </c>
      <c r="P10" s="67">
        <v>71845</v>
      </c>
      <c r="Q10" s="67">
        <v>67910</v>
      </c>
      <c r="R10" s="68">
        <v>5.7944338094536798</v>
      </c>
      <c r="S10" s="67">
        <v>1.3535034741457299</v>
      </c>
      <c r="T10" s="67">
        <v>1.4356945530849701</v>
      </c>
      <c r="U10" s="69">
        <v>-6.0724690042713299</v>
      </c>
      <c r="V10" s="54"/>
      <c r="W10" s="54"/>
    </row>
    <row r="11" spans="1:23" ht="14.25" thickBot="1" x14ac:dyDescent="0.2">
      <c r="A11" s="50"/>
      <c r="B11" s="52" t="s">
        <v>9</v>
      </c>
      <c r="C11" s="53"/>
      <c r="D11" s="67">
        <v>49112.196199999998</v>
      </c>
      <c r="E11" s="67">
        <v>49806.925300000003</v>
      </c>
      <c r="F11" s="68">
        <v>98.605155616783307</v>
      </c>
      <c r="G11" s="67">
        <v>49587.917300000001</v>
      </c>
      <c r="H11" s="68">
        <v>-0.95934882104837804</v>
      </c>
      <c r="I11" s="67">
        <v>12000.751</v>
      </c>
      <c r="J11" s="68">
        <v>24.435378436609199</v>
      </c>
      <c r="K11" s="67">
        <v>8247.5382000000009</v>
      </c>
      <c r="L11" s="68">
        <v>16.632152849057</v>
      </c>
      <c r="M11" s="68">
        <v>0.45507067793878198</v>
      </c>
      <c r="N11" s="67">
        <v>1242563.3134999999</v>
      </c>
      <c r="O11" s="67">
        <v>6568687.1419000002</v>
      </c>
      <c r="P11" s="67">
        <v>2413</v>
      </c>
      <c r="Q11" s="67">
        <v>2293</v>
      </c>
      <c r="R11" s="68">
        <v>5.2333187963366798</v>
      </c>
      <c r="S11" s="67">
        <v>20.353168752590101</v>
      </c>
      <c r="T11" s="67">
        <v>20.070154382904501</v>
      </c>
      <c r="U11" s="69">
        <v>1.3905174821961399</v>
      </c>
      <c r="V11" s="54"/>
      <c r="W11" s="54"/>
    </row>
    <row r="12" spans="1:23" ht="14.25" thickBot="1" x14ac:dyDescent="0.2">
      <c r="A12" s="50"/>
      <c r="B12" s="52" t="s">
        <v>10</v>
      </c>
      <c r="C12" s="53"/>
      <c r="D12" s="67">
        <v>125744.107</v>
      </c>
      <c r="E12" s="67">
        <v>98294.023400000005</v>
      </c>
      <c r="F12" s="68">
        <v>127.92650320996</v>
      </c>
      <c r="G12" s="67">
        <v>102131.82399999999</v>
      </c>
      <c r="H12" s="68">
        <v>23.119417704710699</v>
      </c>
      <c r="I12" s="67">
        <v>17072.3377</v>
      </c>
      <c r="J12" s="68">
        <v>13.577047948656601</v>
      </c>
      <c r="K12" s="67">
        <v>18189.497599999999</v>
      </c>
      <c r="L12" s="68">
        <v>17.809823508096802</v>
      </c>
      <c r="M12" s="68">
        <v>-6.1417853564026001E-2</v>
      </c>
      <c r="N12" s="67">
        <v>4586127.8518000003</v>
      </c>
      <c r="O12" s="67">
        <v>24784070.2119</v>
      </c>
      <c r="P12" s="67">
        <v>1292</v>
      </c>
      <c r="Q12" s="67">
        <v>1183</v>
      </c>
      <c r="R12" s="68">
        <v>9.2138630600168998</v>
      </c>
      <c r="S12" s="67">
        <v>97.325160216718302</v>
      </c>
      <c r="T12" s="67">
        <v>111.872254775993</v>
      </c>
      <c r="U12" s="69">
        <v>-14.9469001919774</v>
      </c>
      <c r="V12" s="54"/>
      <c r="W12" s="54"/>
    </row>
    <row r="13" spans="1:23" ht="14.25" thickBot="1" x14ac:dyDescent="0.2">
      <c r="A13" s="50"/>
      <c r="B13" s="52" t="s">
        <v>11</v>
      </c>
      <c r="C13" s="53"/>
      <c r="D13" s="67">
        <v>236238.09890000001</v>
      </c>
      <c r="E13" s="67">
        <v>260006.19750000001</v>
      </c>
      <c r="F13" s="68">
        <v>90.858641513727804</v>
      </c>
      <c r="G13" s="67">
        <v>267641.712</v>
      </c>
      <c r="H13" s="68">
        <v>-11.7334524821751</v>
      </c>
      <c r="I13" s="67">
        <v>61865.103199999998</v>
      </c>
      <c r="J13" s="68">
        <v>26.1876062701417</v>
      </c>
      <c r="K13" s="67">
        <v>57105.491800000003</v>
      </c>
      <c r="L13" s="68">
        <v>21.336544058573399</v>
      </c>
      <c r="M13" s="68">
        <v>8.3347700019282003E-2</v>
      </c>
      <c r="N13" s="67">
        <v>12781408.9388</v>
      </c>
      <c r="O13" s="67">
        <v>38834626.659900002</v>
      </c>
      <c r="P13" s="67">
        <v>9024</v>
      </c>
      <c r="Q13" s="67">
        <v>9003</v>
      </c>
      <c r="R13" s="68">
        <v>0.233255581472847</v>
      </c>
      <c r="S13" s="67">
        <v>26.178867342641801</v>
      </c>
      <c r="T13" s="67">
        <v>27.0166286460069</v>
      </c>
      <c r="U13" s="69">
        <v>-3.2001434301951202</v>
      </c>
      <c r="V13" s="54"/>
      <c r="W13" s="54"/>
    </row>
    <row r="14" spans="1:23" ht="14.25" thickBot="1" x14ac:dyDescent="0.2">
      <c r="A14" s="50"/>
      <c r="B14" s="52" t="s">
        <v>12</v>
      </c>
      <c r="C14" s="53"/>
      <c r="D14" s="67">
        <v>135587.58809999999</v>
      </c>
      <c r="E14" s="67">
        <v>142159.8462</v>
      </c>
      <c r="F14" s="68">
        <v>95.3768533972992</v>
      </c>
      <c r="G14" s="67">
        <v>146611.57060000001</v>
      </c>
      <c r="H14" s="68">
        <v>-7.5191763207262303</v>
      </c>
      <c r="I14" s="67">
        <v>14447.408299999999</v>
      </c>
      <c r="J14" s="68">
        <v>10.655406222983</v>
      </c>
      <c r="K14" s="67">
        <v>26100.97</v>
      </c>
      <c r="L14" s="68">
        <v>17.8028036212853</v>
      </c>
      <c r="M14" s="68">
        <v>-0.44648002353935501</v>
      </c>
      <c r="N14" s="67">
        <v>2826455.0211999998</v>
      </c>
      <c r="O14" s="67">
        <v>17641034.756299999</v>
      </c>
      <c r="P14" s="67">
        <v>2403</v>
      </c>
      <c r="Q14" s="67">
        <v>2245</v>
      </c>
      <c r="R14" s="68">
        <v>7.03786191536748</v>
      </c>
      <c r="S14" s="67">
        <v>56.424298002496897</v>
      </c>
      <c r="T14" s="67">
        <v>55.557065167037898</v>
      </c>
      <c r="U14" s="69">
        <v>1.5369847143169399</v>
      </c>
      <c r="V14" s="54"/>
      <c r="W14" s="54"/>
    </row>
    <row r="15" spans="1:23" ht="14.25" thickBot="1" x14ac:dyDescent="0.2">
      <c r="A15" s="50"/>
      <c r="B15" s="52" t="s">
        <v>13</v>
      </c>
      <c r="C15" s="53"/>
      <c r="D15" s="67">
        <v>87239.094700000001</v>
      </c>
      <c r="E15" s="67">
        <v>100921.6734</v>
      </c>
      <c r="F15" s="68">
        <v>86.4423782929466</v>
      </c>
      <c r="G15" s="67">
        <v>108989.7487</v>
      </c>
      <c r="H15" s="68">
        <v>-19.956605331635199</v>
      </c>
      <c r="I15" s="67">
        <v>17657.658800000001</v>
      </c>
      <c r="J15" s="68">
        <v>20.240534201692</v>
      </c>
      <c r="K15" s="67">
        <v>16608.746800000001</v>
      </c>
      <c r="L15" s="68">
        <v>15.238815574955099</v>
      </c>
      <c r="M15" s="68">
        <v>6.3154192946092993E-2</v>
      </c>
      <c r="N15" s="67">
        <v>3394992.0704000001</v>
      </c>
      <c r="O15" s="67">
        <v>14521468.7622</v>
      </c>
      <c r="P15" s="67">
        <v>3947</v>
      </c>
      <c r="Q15" s="67">
        <v>3973</v>
      </c>
      <c r="R15" s="68">
        <v>-0.65441731688899996</v>
      </c>
      <c r="S15" s="67">
        <v>22.102633569799899</v>
      </c>
      <c r="T15" s="67">
        <v>23.239473017870601</v>
      </c>
      <c r="U15" s="69">
        <v>-5.1434569752995598</v>
      </c>
      <c r="V15" s="54"/>
      <c r="W15" s="54"/>
    </row>
    <row r="16" spans="1:23" ht="14.25" thickBot="1" x14ac:dyDescent="0.2">
      <c r="A16" s="50"/>
      <c r="B16" s="52" t="s">
        <v>14</v>
      </c>
      <c r="C16" s="53"/>
      <c r="D16" s="67">
        <v>561228.54229999997</v>
      </c>
      <c r="E16" s="67">
        <v>604478.60069999995</v>
      </c>
      <c r="F16" s="68">
        <v>92.845063770675196</v>
      </c>
      <c r="G16" s="67">
        <v>573404.57350000006</v>
      </c>
      <c r="H16" s="68">
        <v>-2.12346251891202</v>
      </c>
      <c r="I16" s="67">
        <v>45972.798699999999</v>
      </c>
      <c r="J16" s="68">
        <v>8.1914577101863806</v>
      </c>
      <c r="K16" s="67">
        <v>39790.167800000003</v>
      </c>
      <c r="L16" s="68">
        <v>6.9392832981999204</v>
      </c>
      <c r="M16" s="68">
        <v>0.155380870246041</v>
      </c>
      <c r="N16" s="67">
        <v>16145518.547499999</v>
      </c>
      <c r="O16" s="67">
        <v>101305936.8379</v>
      </c>
      <c r="P16" s="67">
        <v>29384</v>
      </c>
      <c r="Q16" s="67">
        <v>30137</v>
      </c>
      <c r="R16" s="68">
        <v>-2.4985897733682898</v>
      </c>
      <c r="S16" s="67">
        <v>19.099800650013599</v>
      </c>
      <c r="T16" s="67">
        <v>17.635352102067198</v>
      </c>
      <c r="U16" s="69">
        <v>7.6673499099863403</v>
      </c>
      <c r="V16" s="54"/>
      <c r="W16" s="54"/>
    </row>
    <row r="17" spans="1:21" ht="12" thickBot="1" x14ac:dyDescent="0.2">
      <c r="A17" s="50"/>
      <c r="B17" s="52" t="s">
        <v>15</v>
      </c>
      <c r="C17" s="53"/>
      <c r="D17" s="67">
        <v>503010.51819999999</v>
      </c>
      <c r="E17" s="67">
        <v>738962.15599999996</v>
      </c>
      <c r="F17" s="68">
        <v>68.069861780580794</v>
      </c>
      <c r="G17" s="67">
        <v>488063.24170000001</v>
      </c>
      <c r="H17" s="68">
        <v>3.0625696063355101</v>
      </c>
      <c r="I17" s="67">
        <v>55323.764600000002</v>
      </c>
      <c r="J17" s="68">
        <v>10.9985303683059</v>
      </c>
      <c r="K17" s="67">
        <v>40519.825199999999</v>
      </c>
      <c r="L17" s="68">
        <v>8.3021669607535191</v>
      </c>
      <c r="M17" s="68">
        <v>0.36535052475991497</v>
      </c>
      <c r="N17" s="67">
        <v>12764628.2399</v>
      </c>
      <c r="O17" s="67">
        <v>127919807.24070001</v>
      </c>
      <c r="P17" s="67">
        <v>9070</v>
      </c>
      <c r="Q17" s="67">
        <v>8581</v>
      </c>
      <c r="R17" s="68">
        <v>5.6986365225498297</v>
      </c>
      <c r="S17" s="67">
        <v>55.458712039691299</v>
      </c>
      <c r="T17" s="67">
        <v>48.741065108961699</v>
      </c>
      <c r="U17" s="69">
        <v>12.112879444300599</v>
      </c>
    </row>
    <row r="18" spans="1:21" ht="12" thickBot="1" x14ac:dyDescent="0.2">
      <c r="A18" s="50"/>
      <c r="B18" s="52" t="s">
        <v>16</v>
      </c>
      <c r="C18" s="53"/>
      <c r="D18" s="67">
        <v>1249500.1680000001</v>
      </c>
      <c r="E18" s="67">
        <v>1332023.2646000001</v>
      </c>
      <c r="F18" s="68">
        <v>93.804680534256207</v>
      </c>
      <c r="G18" s="67">
        <v>1224186.3319000001</v>
      </c>
      <c r="H18" s="68">
        <v>2.0678090777824099</v>
      </c>
      <c r="I18" s="67">
        <v>172937.71789999999</v>
      </c>
      <c r="J18" s="68">
        <v>13.840551792546901</v>
      </c>
      <c r="K18" s="67">
        <v>155530.15160000001</v>
      </c>
      <c r="L18" s="68">
        <v>12.704777659019401</v>
      </c>
      <c r="M18" s="68">
        <v>0.11192406180358901</v>
      </c>
      <c r="N18" s="67">
        <v>35472180.839500003</v>
      </c>
      <c r="O18" s="67">
        <v>282163808.375</v>
      </c>
      <c r="P18" s="67">
        <v>61447</v>
      </c>
      <c r="Q18" s="67">
        <v>55448</v>
      </c>
      <c r="R18" s="68">
        <v>10.819145866397299</v>
      </c>
      <c r="S18" s="67">
        <v>20.334600029293501</v>
      </c>
      <c r="T18" s="67">
        <v>20.060020547179299</v>
      </c>
      <c r="U18" s="69">
        <v>1.35030677622697</v>
      </c>
    </row>
    <row r="19" spans="1:21" ht="12" thickBot="1" x14ac:dyDescent="0.2">
      <c r="A19" s="50"/>
      <c r="B19" s="52" t="s">
        <v>17</v>
      </c>
      <c r="C19" s="53"/>
      <c r="D19" s="67">
        <v>644227.08940000006</v>
      </c>
      <c r="E19" s="67">
        <v>994830.79630000005</v>
      </c>
      <c r="F19" s="68">
        <v>64.757453407758007</v>
      </c>
      <c r="G19" s="67">
        <v>456185.6213</v>
      </c>
      <c r="H19" s="68">
        <v>41.220384711849299</v>
      </c>
      <c r="I19" s="67">
        <v>46512.881099999999</v>
      </c>
      <c r="J19" s="68">
        <v>7.2199511422780596</v>
      </c>
      <c r="K19" s="67">
        <v>47354.6368</v>
      </c>
      <c r="L19" s="68">
        <v>10.380563215704299</v>
      </c>
      <c r="M19" s="68">
        <v>-1.777557081802E-2</v>
      </c>
      <c r="N19" s="67">
        <v>13452309.750800001</v>
      </c>
      <c r="O19" s="67">
        <v>76763603.557799995</v>
      </c>
      <c r="P19" s="67">
        <v>10459</v>
      </c>
      <c r="Q19" s="67">
        <v>9170</v>
      </c>
      <c r="R19" s="68">
        <v>14.056706652126501</v>
      </c>
      <c r="S19" s="67">
        <v>61.595476565637298</v>
      </c>
      <c r="T19" s="67">
        <v>48.914592377317298</v>
      </c>
      <c r="U19" s="69">
        <v>20.5873627340263</v>
      </c>
    </row>
    <row r="20" spans="1:21" ht="12" thickBot="1" x14ac:dyDescent="0.2">
      <c r="A20" s="50"/>
      <c r="B20" s="52" t="s">
        <v>18</v>
      </c>
      <c r="C20" s="53"/>
      <c r="D20" s="67">
        <v>695517.38659999997</v>
      </c>
      <c r="E20" s="67">
        <v>746799.21889999998</v>
      </c>
      <c r="F20" s="68">
        <v>93.133116505459697</v>
      </c>
      <c r="G20" s="67">
        <v>689230.39179999998</v>
      </c>
      <c r="H20" s="68">
        <v>0.91217608433964403</v>
      </c>
      <c r="I20" s="67">
        <v>59405.917300000001</v>
      </c>
      <c r="J20" s="68">
        <v>8.5412555378957098</v>
      </c>
      <c r="K20" s="67">
        <v>34374.5965</v>
      </c>
      <c r="L20" s="68">
        <v>4.98738838405355</v>
      </c>
      <c r="M20" s="68">
        <v>0.72819242547327101</v>
      </c>
      <c r="N20" s="67">
        <v>15965882.074999999</v>
      </c>
      <c r="O20" s="67">
        <v>112604645.4428</v>
      </c>
      <c r="P20" s="67">
        <v>31629</v>
      </c>
      <c r="Q20" s="67">
        <v>29379</v>
      </c>
      <c r="R20" s="68">
        <v>7.6585316042070897</v>
      </c>
      <c r="S20" s="67">
        <v>21.9898633089886</v>
      </c>
      <c r="T20" s="67">
        <v>22.734505081861201</v>
      </c>
      <c r="U20" s="69">
        <v>-3.3862955963361001</v>
      </c>
    </row>
    <row r="21" spans="1:21" ht="12" thickBot="1" x14ac:dyDescent="0.2">
      <c r="A21" s="50"/>
      <c r="B21" s="52" t="s">
        <v>19</v>
      </c>
      <c r="C21" s="53"/>
      <c r="D21" s="67">
        <v>318951.45789999998</v>
      </c>
      <c r="E21" s="67">
        <v>363489.07390000002</v>
      </c>
      <c r="F21" s="68">
        <v>87.747192639894095</v>
      </c>
      <c r="G21" s="67">
        <v>347441.109</v>
      </c>
      <c r="H21" s="68">
        <v>-8.1998503809749295</v>
      </c>
      <c r="I21" s="67">
        <v>34903.1878</v>
      </c>
      <c r="J21" s="68">
        <v>10.943103389401401</v>
      </c>
      <c r="K21" s="67">
        <v>37592.629099999998</v>
      </c>
      <c r="L21" s="68">
        <v>10.8198564091044</v>
      </c>
      <c r="M21" s="68">
        <v>-7.1541718799338003E-2</v>
      </c>
      <c r="N21" s="67">
        <v>8081805.2796999998</v>
      </c>
      <c r="O21" s="67">
        <v>46987731.0986</v>
      </c>
      <c r="P21" s="67">
        <v>27498</v>
      </c>
      <c r="Q21" s="67">
        <v>24810</v>
      </c>
      <c r="R21" s="68">
        <v>10.834340991535701</v>
      </c>
      <c r="S21" s="67">
        <v>11.599078402065601</v>
      </c>
      <c r="T21" s="67">
        <v>11.5589159371221</v>
      </c>
      <c r="U21" s="69">
        <v>0.346255655417608</v>
      </c>
    </row>
    <row r="22" spans="1:21" ht="12" thickBot="1" x14ac:dyDescent="0.2">
      <c r="A22" s="50"/>
      <c r="B22" s="52" t="s">
        <v>20</v>
      </c>
      <c r="C22" s="53"/>
      <c r="D22" s="67">
        <v>935362.13419999997</v>
      </c>
      <c r="E22" s="67">
        <v>750294.95239999995</v>
      </c>
      <c r="F22" s="68">
        <v>124.66592387540599</v>
      </c>
      <c r="G22" s="67">
        <v>864241.15390000003</v>
      </c>
      <c r="H22" s="68">
        <v>8.2292980355144199</v>
      </c>
      <c r="I22" s="67">
        <v>114865.32709999999</v>
      </c>
      <c r="J22" s="68">
        <v>12.280305445360201</v>
      </c>
      <c r="K22" s="67">
        <v>113034.52370000001</v>
      </c>
      <c r="L22" s="68">
        <v>13.079048965663899</v>
      </c>
      <c r="M22" s="68">
        <v>1.6196851546516001E-2</v>
      </c>
      <c r="N22" s="67">
        <v>28724067.206900001</v>
      </c>
      <c r="O22" s="67">
        <v>127748029.4445</v>
      </c>
      <c r="P22" s="67">
        <v>56557</v>
      </c>
      <c r="Q22" s="67">
        <v>52878</v>
      </c>
      <c r="R22" s="68">
        <v>6.9575248685653799</v>
      </c>
      <c r="S22" s="67">
        <v>16.538397266474501</v>
      </c>
      <c r="T22" s="67">
        <v>16.306811906653099</v>
      </c>
      <c r="U22" s="69">
        <v>1.4002890128351999</v>
      </c>
    </row>
    <row r="23" spans="1:21" ht="12" thickBot="1" x14ac:dyDescent="0.2">
      <c r="A23" s="50"/>
      <c r="B23" s="52" t="s">
        <v>21</v>
      </c>
      <c r="C23" s="53"/>
      <c r="D23" s="67">
        <v>2464414.3895999999</v>
      </c>
      <c r="E23" s="67">
        <v>2152183.8676</v>
      </c>
      <c r="F23" s="68">
        <v>114.507613717418</v>
      </c>
      <c r="G23" s="67">
        <v>1915361.6834</v>
      </c>
      <c r="H23" s="68">
        <v>28.6657455329985</v>
      </c>
      <c r="I23" s="67">
        <v>226385.23850000001</v>
      </c>
      <c r="J23" s="68">
        <v>9.1861676938489492</v>
      </c>
      <c r="K23" s="67">
        <v>139244.9823</v>
      </c>
      <c r="L23" s="68">
        <v>7.2699053921149401</v>
      </c>
      <c r="M23" s="68">
        <v>0.62580535945100302</v>
      </c>
      <c r="N23" s="67">
        <v>90190527.096100003</v>
      </c>
      <c r="O23" s="67">
        <v>282183347.78369999</v>
      </c>
      <c r="P23" s="67">
        <v>74566</v>
      </c>
      <c r="Q23" s="67">
        <v>71518</v>
      </c>
      <c r="R23" s="68">
        <v>4.2618641460890903</v>
      </c>
      <c r="S23" s="67">
        <v>33.050108489123701</v>
      </c>
      <c r="T23" s="67">
        <v>34.074413582594602</v>
      </c>
      <c r="U23" s="69">
        <v>-3.09924880823898</v>
      </c>
    </row>
    <row r="24" spans="1:21" ht="12" thickBot="1" x14ac:dyDescent="0.2">
      <c r="A24" s="50"/>
      <c r="B24" s="52" t="s">
        <v>22</v>
      </c>
      <c r="C24" s="53"/>
      <c r="D24" s="67">
        <v>168207.9374</v>
      </c>
      <c r="E24" s="67">
        <v>219888.21049999999</v>
      </c>
      <c r="F24" s="68">
        <v>76.497024109439494</v>
      </c>
      <c r="G24" s="67">
        <v>182275.9883</v>
      </c>
      <c r="H24" s="68">
        <v>-7.7179945812972504</v>
      </c>
      <c r="I24" s="67">
        <v>29320.239000000001</v>
      </c>
      <c r="J24" s="68">
        <v>17.430948535012501</v>
      </c>
      <c r="K24" s="67">
        <v>32982.186699999998</v>
      </c>
      <c r="L24" s="68">
        <v>18.0946415419875</v>
      </c>
      <c r="M24" s="68">
        <v>-0.11102804472330501</v>
      </c>
      <c r="N24" s="67">
        <v>4097596.7363</v>
      </c>
      <c r="O24" s="67">
        <v>29555926.723299999</v>
      </c>
      <c r="P24" s="67">
        <v>18746</v>
      </c>
      <c r="Q24" s="67">
        <v>16552</v>
      </c>
      <c r="R24" s="68">
        <v>13.255195746737501</v>
      </c>
      <c r="S24" s="67">
        <v>8.9730042355702508</v>
      </c>
      <c r="T24" s="67">
        <v>8.98453298090865</v>
      </c>
      <c r="U24" s="69">
        <v>-0.12848255763319599</v>
      </c>
    </row>
    <row r="25" spans="1:21" ht="12" thickBot="1" x14ac:dyDescent="0.2">
      <c r="A25" s="50"/>
      <c r="B25" s="52" t="s">
        <v>23</v>
      </c>
      <c r="C25" s="53"/>
      <c r="D25" s="67">
        <v>175042.52789999999</v>
      </c>
      <c r="E25" s="67">
        <v>172999.82089999999</v>
      </c>
      <c r="F25" s="68">
        <v>101.18075671372</v>
      </c>
      <c r="G25" s="67">
        <v>155947.761</v>
      </c>
      <c r="H25" s="68">
        <v>12.2443353963896</v>
      </c>
      <c r="I25" s="67">
        <v>16377.995500000001</v>
      </c>
      <c r="J25" s="68">
        <v>9.3565807672502199</v>
      </c>
      <c r="K25" s="67">
        <v>19362.835299999999</v>
      </c>
      <c r="L25" s="68">
        <v>12.416231676452201</v>
      </c>
      <c r="M25" s="68">
        <v>-0.15415303356941701</v>
      </c>
      <c r="N25" s="67">
        <v>4205179.8228000002</v>
      </c>
      <c r="O25" s="67">
        <v>37380336.834100001</v>
      </c>
      <c r="P25" s="67">
        <v>12756</v>
      </c>
      <c r="Q25" s="67">
        <v>11569</v>
      </c>
      <c r="R25" s="68">
        <v>10.260178062062399</v>
      </c>
      <c r="S25" s="67">
        <v>13.722368132643499</v>
      </c>
      <c r="T25" s="67">
        <v>12.975684605411001</v>
      </c>
      <c r="U25" s="69">
        <v>5.4413605582858802</v>
      </c>
    </row>
    <row r="26" spans="1:21" ht="12" thickBot="1" x14ac:dyDescent="0.2">
      <c r="A26" s="50"/>
      <c r="B26" s="52" t="s">
        <v>24</v>
      </c>
      <c r="C26" s="53"/>
      <c r="D26" s="67">
        <v>438736.58880000003</v>
      </c>
      <c r="E26" s="67">
        <v>486699.25300000003</v>
      </c>
      <c r="F26" s="68">
        <v>90.145317893060295</v>
      </c>
      <c r="G26" s="67">
        <v>422239.59019999998</v>
      </c>
      <c r="H26" s="68">
        <v>3.9070231647832601</v>
      </c>
      <c r="I26" s="67">
        <v>100548.25019999999</v>
      </c>
      <c r="J26" s="68">
        <v>22.917680623586101</v>
      </c>
      <c r="K26" s="67">
        <v>90564.891699999993</v>
      </c>
      <c r="L26" s="68">
        <v>21.448697327766599</v>
      </c>
      <c r="M26" s="68">
        <v>0.11023431169188901</v>
      </c>
      <c r="N26" s="67">
        <v>9550820.6075999998</v>
      </c>
      <c r="O26" s="67">
        <v>68484998.710999995</v>
      </c>
      <c r="P26" s="67">
        <v>32375</v>
      </c>
      <c r="Q26" s="67">
        <v>29651</v>
      </c>
      <c r="R26" s="68">
        <v>9.1868739671511896</v>
      </c>
      <c r="S26" s="67">
        <v>13.5517093065637</v>
      </c>
      <c r="T26" s="67">
        <v>15.3511880948366</v>
      </c>
      <c r="U26" s="69">
        <v>-13.278611188931899</v>
      </c>
    </row>
    <row r="27" spans="1:21" ht="12" thickBot="1" x14ac:dyDescent="0.2">
      <c r="A27" s="50"/>
      <c r="B27" s="52" t="s">
        <v>25</v>
      </c>
      <c r="C27" s="53"/>
      <c r="D27" s="67">
        <v>211982.24679999999</v>
      </c>
      <c r="E27" s="67">
        <v>268049.46460000001</v>
      </c>
      <c r="F27" s="68">
        <v>79.083256934063698</v>
      </c>
      <c r="G27" s="67">
        <v>205207.6164</v>
      </c>
      <c r="H27" s="68">
        <v>3.3013542668877398</v>
      </c>
      <c r="I27" s="67">
        <v>56916.090600000003</v>
      </c>
      <c r="J27" s="68">
        <v>26.849460961558201</v>
      </c>
      <c r="K27" s="67">
        <v>62186.1728</v>
      </c>
      <c r="L27" s="68">
        <v>30.304027643293701</v>
      </c>
      <c r="M27" s="68">
        <v>-8.4746849061597004E-2</v>
      </c>
      <c r="N27" s="67">
        <v>4439302.1836999999</v>
      </c>
      <c r="O27" s="67">
        <v>23763721.680100001</v>
      </c>
      <c r="P27" s="67">
        <v>28718</v>
      </c>
      <c r="Q27" s="67">
        <v>24858</v>
      </c>
      <c r="R27" s="68">
        <v>15.528200177005401</v>
      </c>
      <c r="S27" s="67">
        <v>7.3815114840866398</v>
      </c>
      <c r="T27" s="67">
        <v>7.2640818529246101</v>
      </c>
      <c r="U27" s="69">
        <v>1.59086159271288</v>
      </c>
    </row>
    <row r="28" spans="1:21" ht="12" thickBot="1" x14ac:dyDescent="0.2">
      <c r="A28" s="50"/>
      <c r="B28" s="52" t="s">
        <v>26</v>
      </c>
      <c r="C28" s="53"/>
      <c r="D28" s="67">
        <v>559446.14599999995</v>
      </c>
      <c r="E28" s="67">
        <v>724783.28009999997</v>
      </c>
      <c r="F28" s="68">
        <v>77.188059018526502</v>
      </c>
      <c r="G28" s="67">
        <v>644306.26549999998</v>
      </c>
      <c r="H28" s="68">
        <v>-13.1707735969549</v>
      </c>
      <c r="I28" s="67">
        <v>45382.157099999997</v>
      </c>
      <c r="J28" s="68">
        <v>8.1119795755997597</v>
      </c>
      <c r="K28" s="67">
        <v>50879.220699999998</v>
      </c>
      <c r="L28" s="68">
        <v>7.8967446732054203</v>
      </c>
      <c r="M28" s="68">
        <v>-0.10804142682161801</v>
      </c>
      <c r="N28" s="67">
        <v>11167207.7937</v>
      </c>
      <c r="O28" s="67">
        <v>86689306.488800004</v>
      </c>
      <c r="P28" s="67">
        <v>31762</v>
      </c>
      <c r="Q28" s="67">
        <v>28989</v>
      </c>
      <c r="R28" s="68">
        <v>9.56569733347132</v>
      </c>
      <c r="S28" s="67">
        <v>17.613693910962802</v>
      </c>
      <c r="T28" s="67">
        <v>18.0716510676463</v>
      </c>
      <c r="U28" s="69">
        <v>-2.6000063302935499</v>
      </c>
    </row>
    <row r="29" spans="1:21" ht="12" thickBot="1" x14ac:dyDescent="0.2">
      <c r="A29" s="50"/>
      <c r="B29" s="52" t="s">
        <v>27</v>
      </c>
      <c r="C29" s="53"/>
      <c r="D29" s="67">
        <v>592790.74809999997</v>
      </c>
      <c r="E29" s="67">
        <v>588634.93940000003</v>
      </c>
      <c r="F29" s="68">
        <v>100.70600781941999</v>
      </c>
      <c r="G29" s="67">
        <v>534056.67980000004</v>
      </c>
      <c r="H29" s="68">
        <v>10.9977218751379</v>
      </c>
      <c r="I29" s="67">
        <v>95953.1155</v>
      </c>
      <c r="J29" s="68">
        <v>16.1866756199463</v>
      </c>
      <c r="K29" s="67">
        <v>84960.493000000002</v>
      </c>
      <c r="L29" s="68">
        <v>15.908516120764</v>
      </c>
      <c r="M29" s="68">
        <v>0.129385107263914</v>
      </c>
      <c r="N29" s="67">
        <v>12467045.7026</v>
      </c>
      <c r="O29" s="67">
        <v>57111303.881899998</v>
      </c>
      <c r="P29" s="67">
        <v>87982</v>
      </c>
      <c r="Q29" s="67">
        <v>81171</v>
      </c>
      <c r="R29" s="68">
        <v>8.3909277944093308</v>
      </c>
      <c r="S29" s="67">
        <v>6.7376366540883401</v>
      </c>
      <c r="T29" s="67">
        <v>6.94210560914612</v>
      </c>
      <c r="U29" s="69">
        <v>-3.0347281332500802</v>
      </c>
    </row>
    <row r="30" spans="1:21" ht="12" thickBot="1" x14ac:dyDescent="0.2">
      <c r="A30" s="50"/>
      <c r="B30" s="52" t="s">
        <v>28</v>
      </c>
      <c r="C30" s="53"/>
      <c r="D30" s="67">
        <v>1201459.9841</v>
      </c>
      <c r="E30" s="67">
        <v>1012556.3924</v>
      </c>
      <c r="F30" s="68">
        <v>118.65610578510601</v>
      </c>
      <c r="G30" s="67">
        <v>937293.50379999995</v>
      </c>
      <c r="H30" s="68">
        <v>28.1839657726219</v>
      </c>
      <c r="I30" s="67">
        <v>122880.9031</v>
      </c>
      <c r="J30" s="68">
        <v>10.2276317751896</v>
      </c>
      <c r="K30" s="67">
        <v>160028.6366</v>
      </c>
      <c r="L30" s="68">
        <v>17.0734818870725</v>
      </c>
      <c r="M30" s="68">
        <v>-0.23213178771779899</v>
      </c>
      <c r="N30" s="67">
        <v>18842629.097899999</v>
      </c>
      <c r="O30" s="67">
        <v>99490881.977599993</v>
      </c>
      <c r="P30" s="67">
        <v>59356</v>
      </c>
      <c r="Q30" s="67">
        <v>55792</v>
      </c>
      <c r="R30" s="68">
        <v>6.38801261829654</v>
      </c>
      <c r="S30" s="67">
        <v>20.2415928313903</v>
      </c>
      <c r="T30" s="67">
        <v>15.757668723114399</v>
      </c>
      <c r="U30" s="69">
        <v>22.152031935561201</v>
      </c>
    </row>
    <row r="31" spans="1:21" ht="12" thickBot="1" x14ac:dyDescent="0.2">
      <c r="A31" s="50"/>
      <c r="B31" s="52" t="s">
        <v>29</v>
      </c>
      <c r="C31" s="53"/>
      <c r="D31" s="67">
        <v>496393.20260000002</v>
      </c>
      <c r="E31" s="67">
        <v>614055.1544</v>
      </c>
      <c r="F31" s="68">
        <v>80.838536903909102</v>
      </c>
      <c r="G31" s="67">
        <v>545737.04220000003</v>
      </c>
      <c r="H31" s="68">
        <v>-9.0416878064722894</v>
      </c>
      <c r="I31" s="67">
        <v>31411.057100000002</v>
      </c>
      <c r="J31" s="68">
        <v>6.3278580237351498</v>
      </c>
      <c r="K31" s="67">
        <v>39088.860500000003</v>
      </c>
      <c r="L31" s="68">
        <v>7.1625815140609097</v>
      </c>
      <c r="M31" s="68">
        <v>-0.19641921769502599</v>
      </c>
      <c r="N31" s="67">
        <v>11938616.467</v>
      </c>
      <c r="O31" s="67">
        <v>106087184.5061</v>
      </c>
      <c r="P31" s="67">
        <v>20295</v>
      </c>
      <c r="Q31" s="67">
        <v>18991</v>
      </c>
      <c r="R31" s="68">
        <v>6.8664104049286596</v>
      </c>
      <c r="S31" s="67">
        <v>24.458891480660299</v>
      </c>
      <c r="T31" s="67">
        <v>24.938200537096499</v>
      </c>
      <c r="U31" s="69">
        <v>-1.95965159261304</v>
      </c>
    </row>
    <row r="32" spans="1:21" ht="12" thickBot="1" x14ac:dyDescent="0.2">
      <c r="A32" s="50"/>
      <c r="B32" s="52" t="s">
        <v>30</v>
      </c>
      <c r="C32" s="53"/>
      <c r="D32" s="67">
        <v>103123.43369999999</v>
      </c>
      <c r="E32" s="67">
        <v>135504.2309</v>
      </c>
      <c r="F32" s="68">
        <v>76.103478847168603</v>
      </c>
      <c r="G32" s="67">
        <v>120949.226</v>
      </c>
      <c r="H32" s="68">
        <v>-14.7382442116661</v>
      </c>
      <c r="I32" s="67">
        <v>31260.594700000001</v>
      </c>
      <c r="J32" s="68">
        <v>30.313764367991599</v>
      </c>
      <c r="K32" s="67">
        <v>36427.5409</v>
      </c>
      <c r="L32" s="68">
        <v>30.118043831053502</v>
      </c>
      <c r="M32" s="68">
        <v>-0.14184175138761601</v>
      </c>
      <c r="N32" s="67">
        <v>3099851.8045000001</v>
      </c>
      <c r="O32" s="67">
        <v>11736054.449200001</v>
      </c>
      <c r="P32" s="67">
        <v>20813</v>
      </c>
      <c r="Q32" s="67">
        <v>19412</v>
      </c>
      <c r="R32" s="68">
        <v>7.2171852462394401</v>
      </c>
      <c r="S32" s="67">
        <v>4.9547606640080701</v>
      </c>
      <c r="T32" s="67">
        <v>4.9285591386771097</v>
      </c>
      <c r="U32" s="69">
        <v>0.52881515592257899</v>
      </c>
    </row>
    <row r="33" spans="1:21" ht="12" thickBot="1" x14ac:dyDescent="0.2">
      <c r="A33" s="50"/>
      <c r="B33" s="52" t="s">
        <v>31</v>
      </c>
      <c r="C33" s="53"/>
      <c r="D33" s="70"/>
      <c r="E33" s="70"/>
      <c r="F33" s="70"/>
      <c r="G33" s="67">
        <v>11.538600000000001</v>
      </c>
      <c r="H33" s="70"/>
      <c r="I33" s="70"/>
      <c r="J33" s="70"/>
      <c r="K33" s="67">
        <v>2.2467000000000001</v>
      </c>
      <c r="L33" s="68">
        <v>19.471166346003798</v>
      </c>
      <c r="M33" s="70"/>
      <c r="N33" s="67">
        <v>53.932400000000001</v>
      </c>
      <c r="O33" s="67">
        <v>130.255</v>
      </c>
      <c r="P33" s="70"/>
      <c r="Q33" s="70"/>
      <c r="R33" s="70"/>
      <c r="S33" s="70"/>
      <c r="T33" s="70"/>
      <c r="U33" s="71"/>
    </row>
    <row r="34" spans="1:21" ht="12" thickBot="1" x14ac:dyDescent="0.2">
      <c r="A34" s="50"/>
      <c r="B34" s="52" t="s">
        <v>32</v>
      </c>
      <c r="C34" s="53"/>
      <c r="D34" s="67">
        <v>83930.609700000001</v>
      </c>
      <c r="E34" s="67">
        <v>81035.470600000001</v>
      </c>
      <c r="F34" s="68">
        <v>103.57268129445499</v>
      </c>
      <c r="G34" s="67">
        <v>71397.8217</v>
      </c>
      <c r="H34" s="68">
        <v>17.553459897782901</v>
      </c>
      <c r="I34" s="67">
        <v>11287.2066</v>
      </c>
      <c r="J34" s="68">
        <v>13.448259985653401</v>
      </c>
      <c r="K34" s="67">
        <v>8680.3852000000006</v>
      </c>
      <c r="L34" s="68">
        <v>12.157773155143801</v>
      </c>
      <c r="M34" s="68">
        <v>0.30031171888547098</v>
      </c>
      <c r="N34" s="67">
        <v>1995479.4961000001</v>
      </c>
      <c r="O34" s="67">
        <v>20854355.770599999</v>
      </c>
      <c r="P34" s="67">
        <v>5719</v>
      </c>
      <c r="Q34" s="67">
        <v>5202</v>
      </c>
      <c r="R34" s="68">
        <v>9.9384851980007802</v>
      </c>
      <c r="S34" s="67">
        <v>14.675749204406401</v>
      </c>
      <c r="T34" s="67">
        <v>15.146717781622501</v>
      </c>
      <c r="U34" s="69">
        <v>-3.2091620717712899</v>
      </c>
    </row>
    <row r="35" spans="1:21" ht="12" thickBot="1" x14ac:dyDescent="0.2">
      <c r="A35" s="50"/>
      <c r="B35" s="52" t="s">
        <v>36</v>
      </c>
      <c r="C35" s="53"/>
      <c r="D35" s="70"/>
      <c r="E35" s="67">
        <v>38484.385999999999</v>
      </c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1"/>
    </row>
    <row r="36" spans="1:21" ht="12" thickBot="1" x14ac:dyDescent="0.2">
      <c r="A36" s="50"/>
      <c r="B36" s="52" t="s">
        <v>37</v>
      </c>
      <c r="C36" s="53"/>
      <c r="D36" s="70"/>
      <c r="E36" s="67">
        <v>800.19129999999996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</row>
    <row r="37" spans="1:21" ht="12" customHeight="1" thickBot="1" x14ac:dyDescent="0.2">
      <c r="A37" s="50"/>
      <c r="B37" s="52" t="s">
        <v>38</v>
      </c>
      <c r="C37" s="53"/>
      <c r="D37" s="70"/>
      <c r="E37" s="67">
        <v>38551.7546</v>
      </c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</row>
    <row r="38" spans="1:21" ht="12" customHeight="1" thickBot="1" x14ac:dyDescent="0.2">
      <c r="A38" s="50"/>
      <c r="B38" s="52" t="s">
        <v>33</v>
      </c>
      <c r="C38" s="53"/>
      <c r="D38" s="67">
        <v>124871.7947</v>
      </c>
      <c r="E38" s="67">
        <v>54030.754699999998</v>
      </c>
      <c r="F38" s="68">
        <v>231.11243844980001</v>
      </c>
      <c r="G38" s="67">
        <v>208589.74400000001</v>
      </c>
      <c r="H38" s="68">
        <v>-40.135218393096103</v>
      </c>
      <c r="I38" s="67">
        <v>6746.9529000000002</v>
      </c>
      <c r="J38" s="68">
        <v>5.4031039725258303</v>
      </c>
      <c r="K38" s="67">
        <v>9046.6972999999998</v>
      </c>
      <c r="L38" s="68">
        <v>4.3370767548379598</v>
      </c>
      <c r="M38" s="68">
        <v>-0.25420817384925698</v>
      </c>
      <c r="N38" s="67">
        <v>5594575.5606000004</v>
      </c>
      <c r="O38" s="67">
        <v>23659860.049400002</v>
      </c>
      <c r="P38" s="67">
        <v>273</v>
      </c>
      <c r="Q38" s="67">
        <v>243</v>
      </c>
      <c r="R38" s="68">
        <v>12.3456790123457</v>
      </c>
      <c r="S38" s="67">
        <v>457.40584139194101</v>
      </c>
      <c r="T38" s="67">
        <v>550.76500781893003</v>
      </c>
      <c r="U38" s="69">
        <v>-20.410575899705499</v>
      </c>
    </row>
    <row r="39" spans="1:21" ht="12" thickBot="1" x14ac:dyDescent="0.2">
      <c r="A39" s="50"/>
      <c r="B39" s="52" t="s">
        <v>34</v>
      </c>
      <c r="C39" s="53"/>
      <c r="D39" s="67">
        <v>405446.93780000001</v>
      </c>
      <c r="E39" s="67">
        <v>220010.76620000001</v>
      </c>
      <c r="F39" s="68">
        <v>184.285044228895</v>
      </c>
      <c r="G39" s="67">
        <v>390475.47960000002</v>
      </c>
      <c r="H39" s="68">
        <v>3.8341609094985101</v>
      </c>
      <c r="I39" s="67">
        <v>29331.482100000001</v>
      </c>
      <c r="J39" s="68">
        <v>7.2343577828348797</v>
      </c>
      <c r="K39" s="67">
        <v>23939.4025</v>
      </c>
      <c r="L39" s="68">
        <v>6.1308337528705596</v>
      </c>
      <c r="M39" s="68">
        <v>0.22523868755705201</v>
      </c>
      <c r="N39" s="67">
        <v>9815580.6389000006</v>
      </c>
      <c r="O39" s="67">
        <v>53717996.481700003</v>
      </c>
      <c r="P39" s="67">
        <v>2031</v>
      </c>
      <c r="Q39" s="67">
        <v>1978</v>
      </c>
      <c r="R39" s="68">
        <v>2.6794742163801701</v>
      </c>
      <c r="S39" s="67">
        <v>199.62921605120599</v>
      </c>
      <c r="T39" s="67">
        <v>189.645531294237</v>
      </c>
      <c r="U39" s="69">
        <v>5.0011140425501797</v>
      </c>
    </row>
    <row r="40" spans="1:21" ht="12" thickBot="1" x14ac:dyDescent="0.2">
      <c r="A40" s="50"/>
      <c r="B40" s="52" t="s">
        <v>39</v>
      </c>
      <c r="C40" s="53"/>
      <c r="D40" s="70"/>
      <c r="E40" s="67">
        <v>18583.611099999998</v>
      </c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1"/>
    </row>
    <row r="41" spans="1:21" ht="12" thickBot="1" x14ac:dyDescent="0.2">
      <c r="A41" s="50"/>
      <c r="B41" s="52" t="s">
        <v>40</v>
      </c>
      <c r="C41" s="53"/>
      <c r="D41" s="70"/>
      <c r="E41" s="67">
        <v>10358.785400000001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</row>
    <row r="42" spans="1:21" ht="12" thickBot="1" x14ac:dyDescent="0.2">
      <c r="A42" s="51"/>
      <c r="B42" s="52" t="s">
        <v>35</v>
      </c>
      <c r="C42" s="53"/>
      <c r="D42" s="72">
        <v>51642.659699999997</v>
      </c>
      <c r="E42" s="73"/>
      <c r="F42" s="73"/>
      <c r="G42" s="72">
        <v>88316.624899999995</v>
      </c>
      <c r="H42" s="74">
        <v>-41.525551097005298</v>
      </c>
      <c r="I42" s="72">
        <v>4580.6619000000001</v>
      </c>
      <c r="J42" s="74">
        <v>8.8699186420872902</v>
      </c>
      <c r="K42" s="72">
        <v>8741.4204000000009</v>
      </c>
      <c r="L42" s="74">
        <v>9.8978198158023201</v>
      </c>
      <c r="M42" s="74">
        <v>-0.475981969703688</v>
      </c>
      <c r="N42" s="72">
        <v>577236.45940000005</v>
      </c>
      <c r="O42" s="72">
        <v>2707201.4295000001</v>
      </c>
      <c r="P42" s="72">
        <v>22</v>
      </c>
      <c r="Q42" s="72">
        <v>14</v>
      </c>
      <c r="R42" s="74">
        <v>57.142857142857103</v>
      </c>
      <c r="S42" s="72">
        <v>2347.3936227272702</v>
      </c>
      <c r="T42" s="72">
        <v>867.21936428571405</v>
      </c>
      <c r="U42" s="75">
        <v>63.056073941354903</v>
      </c>
    </row>
  </sheetData>
  <mergeCells count="40"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56494</v>
      </c>
      <c r="D2" s="32">
        <v>593431.88994188001</v>
      </c>
      <c r="E2" s="32">
        <v>440376.65892564098</v>
      </c>
      <c r="F2" s="32">
        <v>153055.23101623901</v>
      </c>
      <c r="G2" s="32">
        <v>440376.65892564098</v>
      </c>
      <c r="H2" s="32">
        <v>0.25791541305815102</v>
      </c>
    </row>
    <row r="3" spans="1:8" ht="14.25" x14ac:dyDescent="0.2">
      <c r="A3" s="32">
        <v>2</v>
      </c>
      <c r="B3" s="33">
        <v>13</v>
      </c>
      <c r="C3" s="32">
        <v>9655</v>
      </c>
      <c r="D3" s="32">
        <v>79499.688559420596</v>
      </c>
      <c r="E3" s="32">
        <v>60621.823630368403</v>
      </c>
      <c r="F3" s="32">
        <v>18877.864929052299</v>
      </c>
      <c r="G3" s="32">
        <v>60621.823630368403</v>
      </c>
      <c r="H3" s="32">
        <v>0.237458350732309</v>
      </c>
    </row>
    <row r="4" spans="1:8" ht="14.25" x14ac:dyDescent="0.2">
      <c r="A4" s="32">
        <v>3</v>
      </c>
      <c r="B4" s="33">
        <v>14</v>
      </c>
      <c r="C4" s="32">
        <v>86115</v>
      </c>
      <c r="D4" s="32">
        <v>97244.072104273495</v>
      </c>
      <c r="E4" s="32">
        <v>70272.086029059807</v>
      </c>
      <c r="F4" s="32">
        <v>26971.986075213699</v>
      </c>
      <c r="G4" s="32">
        <v>70272.086029059807</v>
      </c>
      <c r="H4" s="32">
        <v>0.27736380728988802</v>
      </c>
    </row>
    <row r="5" spans="1:8" ht="14.25" x14ac:dyDescent="0.2">
      <c r="A5" s="32">
        <v>4</v>
      </c>
      <c r="B5" s="33">
        <v>15</v>
      </c>
      <c r="C5" s="32">
        <v>3042</v>
      </c>
      <c r="D5" s="32">
        <v>49112.230896581197</v>
      </c>
      <c r="E5" s="32">
        <v>37111.445435897404</v>
      </c>
      <c r="F5" s="32">
        <v>12000.785460683799</v>
      </c>
      <c r="G5" s="32">
        <v>37111.445435897404</v>
      </c>
      <c r="H5" s="32">
        <v>0.244354313408295</v>
      </c>
    </row>
    <row r="6" spans="1:8" ht="14.25" x14ac:dyDescent="0.2">
      <c r="A6" s="32">
        <v>5</v>
      </c>
      <c r="B6" s="33">
        <v>16</v>
      </c>
      <c r="C6" s="32">
        <v>3158</v>
      </c>
      <c r="D6" s="32">
        <v>125744.107991453</v>
      </c>
      <c r="E6" s="32">
        <v>108671.768303419</v>
      </c>
      <c r="F6" s="32">
        <v>17072.339688034201</v>
      </c>
      <c r="G6" s="32">
        <v>108671.768303419</v>
      </c>
      <c r="H6" s="32">
        <v>0.13577049422621601</v>
      </c>
    </row>
    <row r="7" spans="1:8" ht="14.25" x14ac:dyDescent="0.2">
      <c r="A7" s="32">
        <v>6</v>
      </c>
      <c r="B7" s="33">
        <v>17</v>
      </c>
      <c r="C7" s="32">
        <v>16186</v>
      </c>
      <c r="D7" s="32">
        <v>236238.28599145301</v>
      </c>
      <c r="E7" s="32">
        <v>174372.99335213701</v>
      </c>
      <c r="F7" s="32">
        <v>61865.292639316198</v>
      </c>
      <c r="G7" s="32">
        <v>174372.99335213701</v>
      </c>
      <c r="H7" s="32">
        <v>0.26187665720515102</v>
      </c>
    </row>
    <row r="8" spans="1:8" ht="14.25" x14ac:dyDescent="0.2">
      <c r="A8" s="32">
        <v>7</v>
      </c>
      <c r="B8" s="33">
        <v>18</v>
      </c>
      <c r="C8" s="32">
        <v>68236</v>
      </c>
      <c r="D8" s="32">
        <v>135587.599106838</v>
      </c>
      <c r="E8" s="32">
        <v>121140.18016666701</v>
      </c>
      <c r="F8" s="32">
        <v>14447.418940170901</v>
      </c>
      <c r="G8" s="32">
        <v>121140.18016666701</v>
      </c>
      <c r="H8" s="32">
        <v>0.106554132054414</v>
      </c>
    </row>
    <row r="9" spans="1:8" ht="14.25" x14ac:dyDescent="0.2">
      <c r="A9" s="32">
        <v>8</v>
      </c>
      <c r="B9" s="33">
        <v>19</v>
      </c>
      <c r="C9" s="32">
        <v>16775</v>
      </c>
      <c r="D9" s="32">
        <v>87239.195582906003</v>
      </c>
      <c r="E9" s="32">
        <v>69581.436239316201</v>
      </c>
      <c r="F9" s="32">
        <v>17657.7593435897</v>
      </c>
      <c r="G9" s="32">
        <v>69581.436239316201</v>
      </c>
      <c r="H9" s="32">
        <v>0.20240626046131999</v>
      </c>
    </row>
    <row r="10" spans="1:8" ht="14.25" x14ac:dyDescent="0.2">
      <c r="A10" s="32">
        <v>9</v>
      </c>
      <c r="B10" s="33">
        <v>21</v>
      </c>
      <c r="C10" s="32">
        <v>121546</v>
      </c>
      <c r="D10" s="32">
        <v>561228.24406495702</v>
      </c>
      <c r="E10" s="32">
        <v>515255.74334187998</v>
      </c>
      <c r="F10" s="32">
        <v>45972.500723076897</v>
      </c>
      <c r="G10" s="32">
        <v>515255.74334187998</v>
      </c>
      <c r="H10" s="35">
        <v>8.1914089693882197E-2</v>
      </c>
    </row>
    <row r="11" spans="1:8" ht="14.25" x14ac:dyDescent="0.2">
      <c r="A11" s="32">
        <v>10</v>
      </c>
      <c r="B11" s="33">
        <v>22</v>
      </c>
      <c r="C11" s="32">
        <v>28681</v>
      </c>
      <c r="D11" s="32">
        <v>503010.59208290599</v>
      </c>
      <c r="E11" s="32">
        <v>447686.75393418799</v>
      </c>
      <c r="F11" s="32">
        <v>55323.838148717899</v>
      </c>
      <c r="G11" s="32">
        <v>447686.75393418799</v>
      </c>
      <c r="H11" s="32">
        <v>0.109985433745299</v>
      </c>
    </row>
    <row r="12" spans="1:8" ht="14.25" x14ac:dyDescent="0.2">
      <c r="A12" s="32">
        <v>11</v>
      </c>
      <c r="B12" s="33">
        <v>23</v>
      </c>
      <c r="C12" s="32">
        <v>140021.24299999999</v>
      </c>
      <c r="D12" s="32">
        <v>1249500.35887287</v>
      </c>
      <c r="E12" s="32">
        <v>1076562.4369950199</v>
      </c>
      <c r="F12" s="32">
        <v>172937.92187785299</v>
      </c>
      <c r="G12" s="32">
        <v>1076562.4369950199</v>
      </c>
      <c r="H12" s="32">
        <v>0.138405660030266</v>
      </c>
    </row>
    <row r="13" spans="1:8" ht="14.25" x14ac:dyDescent="0.2">
      <c r="A13" s="32">
        <v>12</v>
      </c>
      <c r="B13" s="33">
        <v>24</v>
      </c>
      <c r="C13" s="32">
        <v>20637.853999999999</v>
      </c>
      <c r="D13" s="32">
        <v>644227.12314273498</v>
      </c>
      <c r="E13" s="32">
        <v>597714.20823076903</v>
      </c>
      <c r="F13" s="32">
        <v>46512.914911965803</v>
      </c>
      <c r="G13" s="32">
        <v>597714.20823076903</v>
      </c>
      <c r="H13" s="32">
        <v>7.2199560125723594E-2</v>
      </c>
    </row>
    <row r="14" spans="1:8" ht="14.25" x14ac:dyDescent="0.2">
      <c r="A14" s="32">
        <v>13</v>
      </c>
      <c r="B14" s="33">
        <v>25</v>
      </c>
      <c r="C14" s="32">
        <v>66591</v>
      </c>
      <c r="D14" s="32">
        <v>695517.57579999999</v>
      </c>
      <c r="E14" s="32">
        <v>636111.4693</v>
      </c>
      <c r="F14" s="32">
        <v>59406.106500000002</v>
      </c>
      <c r="G14" s="32">
        <v>636111.4693</v>
      </c>
      <c r="H14" s="32">
        <v>8.5412804172014994E-2</v>
      </c>
    </row>
    <row r="15" spans="1:8" ht="14.25" x14ac:dyDescent="0.2">
      <c r="A15" s="32">
        <v>14</v>
      </c>
      <c r="B15" s="33">
        <v>26</v>
      </c>
      <c r="C15" s="32">
        <v>55204</v>
      </c>
      <c r="D15" s="32">
        <v>318951.36661204102</v>
      </c>
      <c r="E15" s="32">
        <v>284048.26990219299</v>
      </c>
      <c r="F15" s="32">
        <v>34903.096709848003</v>
      </c>
      <c r="G15" s="32">
        <v>284048.26990219299</v>
      </c>
      <c r="H15" s="32">
        <v>0.109430779621968</v>
      </c>
    </row>
    <row r="16" spans="1:8" ht="14.25" x14ac:dyDescent="0.2">
      <c r="A16" s="32">
        <v>15</v>
      </c>
      <c r="B16" s="33">
        <v>27</v>
      </c>
      <c r="C16" s="32">
        <v>126518.349</v>
      </c>
      <c r="D16" s="32">
        <v>935363.21459999995</v>
      </c>
      <c r="E16" s="32">
        <v>820496.81079999998</v>
      </c>
      <c r="F16" s="32">
        <v>114866.4038</v>
      </c>
      <c r="G16" s="32">
        <v>820496.81079999998</v>
      </c>
      <c r="H16" s="32">
        <v>0.122804063712428</v>
      </c>
    </row>
    <row r="17" spans="1:8" ht="14.25" x14ac:dyDescent="0.2">
      <c r="A17" s="32">
        <v>16</v>
      </c>
      <c r="B17" s="33">
        <v>29</v>
      </c>
      <c r="C17" s="32">
        <v>178402</v>
      </c>
      <c r="D17" s="32">
        <v>2464415.9092957298</v>
      </c>
      <c r="E17" s="32">
        <v>2238029.1831837599</v>
      </c>
      <c r="F17" s="32">
        <v>226386.72611196601</v>
      </c>
      <c r="G17" s="32">
        <v>2238029.1831837599</v>
      </c>
      <c r="H17" s="32">
        <v>9.1862223928209405E-2</v>
      </c>
    </row>
    <row r="18" spans="1:8" ht="14.25" x14ac:dyDescent="0.2">
      <c r="A18" s="32">
        <v>17</v>
      </c>
      <c r="B18" s="33">
        <v>31</v>
      </c>
      <c r="C18" s="32">
        <v>22006.208999999999</v>
      </c>
      <c r="D18" s="32">
        <v>168207.92511376599</v>
      </c>
      <c r="E18" s="32">
        <v>138887.697059428</v>
      </c>
      <c r="F18" s="32">
        <v>29320.2280543384</v>
      </c>
      <c r="G18" s="32">
        <v>138887.697059428</v>
      </c>
      <c r="H18" s="32">
        <v>0.17430943300981699</v>
      </c>
    </row>
    <row r="19" spans="1:8" ht="14.25" x14ac:dyDescent="0.2">
      <c r="A19" s="32">
        <v>18</v>
      </c>
      <c r="B19" s="33">
        <v>32</v>
      </c>
      <c r="C19" s="32">
        <v>10443.630999999999</v>
      </c>
      <c r="D19" s="32">
        <v>175042.52999267101</v>
      </c>
      <c r="E19" s="32">
        <v>158664.52973506899</v>
      </c>
      <c r="F19" s="32">
        <v>16378.000257601499</v>
      </c>
      <c r="G19" s="32">
        <v>158664.52973506899</v>
      </c>
      <c r="H19" s="32">
        <v>9.3565833733592105E-2</v>
      </c>
    </row>
    <row r="20" spans="1:8" ht="14.25" x14ac:dyDescent="0.2">
      <c r="A20" s="32">
        <v>19</v>
      </c>
      <c r="B20" s="33">
        <v>33</v>
      </c>
      <c r="C20" s="32">
        <v>32567.894</v>
      </c>
      <c r="D20" s="32">
        <v>438736.575456978</v>
      </c>
      <c r="E20" s="32">
        <v>338188.32412672503</v>
      </c>
      <c r="F20" s="32">
        <v>100548.251330253</v>
      </c>
      <c r="G20" s="32">
        <v>338188.32412672503</v>
      </c>
      <c r="H20" s="32">
        <v>0.229176815781826</v>
      </c>
    </row>
    <row r="21" spans="1:8" ht="14.25" x14ac:dyDescent="0.2">
      <c r="A21" s="32">
        <v>20</v>
      </c>
      <c r="B21" s="33">
        <v>34</v>
      </c>
      <c r="C21" s="32">
        <v>38697.964999999997</v>
      </c>
      <c r="D21" s="32">
        <v>211982.167807405</v>
      </c>
      <c r="E21" s="32">
        <v>155066.17892674901</v>
      </c>
      <c r="F21" s="32">
        <v>56915.988880656099</v>
      </c>
      <c r="G21" s="32">
        <v>155066.17892674901</v>
      </c>
      <c r="H21" s="32">
        <v>0.26849422981826898</v>
      </c>
    </row>
    <row r="22" spans="1:8" ht="14.25" x14ac:dyDescent="0.2">
      <c r="A22" s="32">
        <v>21</v>
      </c>
      <c r="B22" s="33">
        <v>35</v>
      </c>
      <c r="C22" s="32">
        <v>25681.382000000001</v>
      </c>
      <c r="D22" s="32">
        <v>559446.14486637199</v>
      </c>
      <c r="E22" s="32">
        <v>514063.99845929199</v>
      </c>
      <c r="F22" s="32">
        <v>45382.146407079599</v>
      </c>
      <c r="G22" s="32">
        <v>514063.99845929199</v>
      </c>
      <c r="H22" s="32">
        <v>8.1119776806969607E-2</v>
      </c>
    </row>
    <row r="23" spans="1:8" ht="14.25" x14ac:dyDescent="0.2">
      <c r="A23" s="32">
        <v>22</v>
      </c>
      <c r="B23" s="33">
        <v>36</v>
      </c>
      <c r="C23" s="32">
        <v>124280.961</v>
      </c>
      <c r="D23" s="32">
        <v>592790.74852566398</v>
      </c>
      <c r="E23" s="32">
        <v>496837.64381061401</v>
      </c>
      <c r="F23" s="32">
        <v>95953.104715049602</v>
      </c>
      <c r="G23" s="32">
        <v>496837.64381061401</v>
      </c>
      <c r="H23" s="32">
        <v>0.16186673788971201</v>
      </c>
    </row>
    <row r="24" spans="1:8" ht="14.25" x14ac:dyDescent="0.2">
      <c r="A24" s="32">
        <v>23</v>
      </c>
      <c r="B24" s="33">
        <v>37</v>
      </c>
      <c r="C24" s="32">
        <v>128792.492</v>
      </c>
      <c r="D24" s="32">
        <v>1201459.9804307199</v>
      </c>
      <c r="E24" s="32">
        <v>1078578.81800697</v>
      </c>
      <c r="F24" s="32">
        <v>122881.162423751</v>
      </c>
      <c r="G24" s="32">
        <v>1078578.81800697</v>
      </c>
      <c r="H24" s="32">
        <v>0.10227653390477399</v>
      </c>
    </row>
    <row r="25" spans="1:8" ht="14.25" x14ac:dyDescent="0.2">
      <c r="A25" s="32">
        <v>24</v>
      </c>
      <c r="B25" s="33">
        <v>38</v>
      </c>
      <c r="C25" s="32">
        <v>85570.14</v>
      </c>
      <c r="D25" s="32">
        <v>496393.17621238902</v>
      </c>
      <c r="E25" s="32">
        <v>464982.120015044</v>
      </c>
      <c r="F25" s="32">
        <v>31411.0561973451</v>
      </c>
      <c r="G25" s="32">
        <v>464982.120015044</v>
      </c>
      <c r="H25" s="32">
        <v>6.32785817827307E-2</v>
      </c>
    </row>
    <row r="26" spans="1:8" ht="14.25" x14ac:dyDescent="0.2">
      <c r="A26" s="32">
        <v>25</v>
      </c>
      <c r="B26" s="33">
        <v>39</v>
      </c>
      <c r="C26" s="32">
        <v>68389.198000000004</v>
      </c>
      <c r="D26" s="32">
        <v>103123.382957575</v>
      </c>
      <c r="E26" s="32">
        <v>71862.831346043095</v>
      </c>
      <c r="F26" s="32">
        <v>31260.551611531999</v>
      </c>
      <c r="G26" s="32">
        <v>71862.831346043095</v>
      </c>
      <c r="H26" s="32">
        <v>0.30313737500633198</v>
      </c>
    </row>
    <row r="27" spans="1:8" ht="14.25" x14ac:dyDescent="0.2">
      <c r="A27" s="32">
        <v>26</v>
      </c>
      <c r="B27" s="33">
        <v>42</v>
      </c>
      <c r="C27" s="32">
        <v>4867.8549999999996</v>
      </c>
      <c r="D27" s="32">
        <v>83930.608300000007</v>
      </c>
      <c r="E27" s="32">
        <v>72643.405899999998</v>
      </c>
      <c r="F27" s="32">
        <v>11287.2024</v>
      </c>
      <c r="G27" s="32">
        <v>72643.405899999998</v>
      </c>
      <c r="H27" s="32">
        <v>0.13448255205842499</v>
      </c>
    </row>
    <row r="28" spans="1:8" ht="14.25" x14ac:dyDescent="0.2">
      <c r="A28" s="32">
        <v>27</v>
      </c>
      <c r="B28" s="33">
        <v>75</v>
      </c>
      <c r="C28" s="32">
        <v>285</v>
      </c>
      <c r="D28" s="32">
        <v>124871.79487179501</v>
      </c>
      <c r="E28" s="32">
        <v>118124.837606838</v>
      </c>
      <c r="F28" s="32">
        <v>6746.9572649572601</v>
      </c>
      <c r="G28" s="32">
        <v>118124.837606838</v>
      </c>
      <c r="H28" s="32">
        <v>5.4031074606433901E-2</v>
      </c>
    </row>
    <row r="29" spans="1:8" ht="14.25" x14ac:dyDescent="0.2">
      <c r="A29" s="32">
        <v>28</v>
      </c>
      <c r="B29" s="33">
        <v>76</v>
      </c>
      <c r="C29" s="32">
        <v>2358</v>
      </c>
      <c r="D29" s="32">
        <v>405446.92810427397</v>
      </c>
      <c r="E29" s="32">
        <v>376115.45849487197</v>
      </c>
      <c r="F29" s="32">
        <v>29331.469609401702</v>
      </c>
      <c r="G29" s="32">
        <v>376115.45849487197</v>
      </c>
      <c r="H29" s="32">
        <v>7.2343548751362605E-2</v>
      </c>
    </row>
    <row r="30" spans="1:8" ht="14.25" x14ac:dyDescent="0.2">
      <c r="A30" s="32">
        <v>29</v>
      </c>
      <c r="B30" s="33">
        <v>99</v>
      </c>
      <c r="C30" s="32">
        <v>22</v>
      </c>
      <c r="D30" s="32">
        <v>51642.6594054913</v>
      </c>
      <c r="E30" s="32">
        <v>47061.997806519903</v>
      </c>
      <c r="F30" s="32">
        <v>4580.66159897133</v>
      </c>
      <c r="G30" s="32">
        <v>47061.997806519903</v>
      </c>
      <c r="H30" s="32">
        <v>8.8699181097638496E-2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2015-03-19T00:46:06Z</dcterms:modified>
</cp:coreProperties>
</file>