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<sst xmlns="http://schemas.openxmlformats.org/spreadsheetml/2006/main" count="114" uniqueCount="72">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</sst>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0" sqref="L4:L3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16941415.9595</v>
      </c>
      <c r="F3" s="25">
        <f>RA!I7</f>
        <v>1704389.2999</v>
      </c>
      <c r="G3" s="16">
        <f>E3-F3</f>
        <v>15237026.659600001</v>
      </c>
      <c r="H3" s="27">
        <f>RA!J7</f>
        <v>10.0604890640458</v>
      </c>
      <c r="I3" s="20">
        <f>SUM(I4:I38)</f>
        <v>16941419.309730873</v>
      </c>
      <c r="J3" s="21">
        <f>SUM(J4:J38)</f>
        <v>15237026.178639719</v>
      </c>
      <c r="K3" s="22">
        <f>E3-I3</f>
        <v>-3.350230872631073</v>
      </c>
      <c r="L3" s="22">
        <f>G3-J3</f>
        <v>0.48096028156578541</v>
      </c>
    </row>
    <row r="4" spans="1:13" x14ac:dyDescent="0.15">
      <c r="A4" s="40">
        <f>RA!A8</f>
        <v>42090</v>
      </c>
      <c r="B4" s="12">
        <v>12</v>
      </c>
      <c r="C4" s="37" t="s">
        <v>6</v>
      </c>
      <c r="D4" s="37"/>
      <c r="E4" s="15">
        <f>VLOOKUP(C4,RA!B8:D36,3,0)</f>
        <v>683932.2095</v>
      </c>
      <c r="F4" s="25">
        <f>VLOOKUP(C4,RA!B8:I39,8,0)</f>
        <v>136881.60250000001</v>
      </c>
      <c r="G4" s="16">
        <f t="shared" ref="G4:G38" si="0">E4-F4</f>
        <v>547050.60699999996</v>
      </c>
      <c r="H4" s="27">
        <f>RA!J8</f>
        <v>20.013913747397499</v>
      </c>
      <c r="I4" s="20">
        <f>VLOOKUP(B4,RMS!B:D,3,FALSE)</f>
        <v>683932.52790085506</v>
      </c>
      <c r="J4" s="21">
        <f>VLOOKUP(B4,RMS!B:E,4,FALSE)</f>
        <v>547050.61767777801</v>
      </c>
      <c r="K4" s="22">
        <f t="shared" ref="K4:K38" si="1">E4-I4</f>
        <v>-0.31840085505973548</v>
      </c>
      <c r="L4" s="22">
        <f t="shared" ref="L4:L38" si="2">G4-J4</f>
        <v>-1.0677778045646846E-2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95385.917000000001</v>
      </c>
      <c r="F5" s="25">
        <f>VLOOKUP(C5,RA!B9:I40,8,0)</f>
        <v>20795.923299999999</v>
      </c>
      <c r="G5" s="16">
        <f t="shared" si="0"/>
        <v>74589.993700000006</v>
      </c>
      <c r="H5" s="27">
        <f>RA!J9</f>
        <v>21.801880145472602</v>
      </c>
      <c r="I5" s="20">
        <f>VLOOKUP(B5,RMS!B:D,3,FALSE)</f>
        <v>95385.946798328398</v>
      </c>
      <c r="J5" s="21">
        <f>VLOOKUP(B5,RMS!B:E,4,FALSE)</f>
        <v>74589.989042810703</v>
      </c>
      <c r="K5" s="22">
        <f t="shared" si="1"/>
        <v>-2.9798328396282159E-2</v>
      </c>
      <c r="L5" s="22">
        <f t="shared" si="2"/>
        <v>4.6571893035434186E-3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132203.75810000001</v>
      </c>
      <c r="F6" s="25">
        <f>VLOOKUP(C6,RA!B10:I41,8,0)</f>
        <v>23238.062699999999</v>
      </c>
      <c r="G6" s="16">
        <f t="shared" si="0"/>
        <v>108965.69540000001</v>
      </c>
      <c r="H6" s="27">
        <f>RA!J10</f>
        <v>17.5774600011163</v>
      </c>
      <c r="I6" s="20">
        <f>VLOOKUP(B6,RMS!B:D,3,FALSE)</f>
        <v>132205.77770085499</v>
      </c>
      <c r="J6" s="21">
        <f>VLOOKUP(B6,RMS!B:E,4,FALSE)</f>
        <v>108965.695482906</v>
      </c>
      <c r="K6" s="22">
        <f>E6-I6</f>
        <v>-2.0196008549828548</v>
      </c>
      <c r="L6" s="22">
        <f t="shared" si="2"/>
        <v>-8.2905986346304417E-5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51086.502200000003</v>
      </c>
      <c r="F7" s="25">
        <f>VLOOKUP(C7,RA!B11:I42,8,0)</f>
        <v>8786.1576000000005</v>
      </c>
      <c r="G7" s="16">
        <f t="shared" si="0"/>
        <v>42300.344600000004</v>
      </c>
      <c r="H7" s="27">
        <f>RA!J11</f>
        <v>17.198589102073999</v>
      </c>
      <c r="I7" s="20">
        <f>VLOOKUP(B7,RMS!B:D,3,FALSE)</f>
        <v>51086.534634187999</v>
      </c>
      <c r="J7" s="21">
        <f>VLOOKUP(B7,RMS!B:E,4,FALSE)</f>
        <v>42300.344710256402</v>
      </c>
      <c r="K7" s="22">
        <f t="shared" si="1"/>
        <v>-3.2434187996841501E-2</v>
      </c>
      <c r="L7" s="22">
        <f t="shared" si="2"/>
        <v>-1.1025639832951128E-4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126930.5334</v>
      </c>
      <c r="F8" s="25">
        <f>VLOOKUP(C8,RA!B12:I43,8,0)</f>
        <v>20031.4326</v>
      </c>
      <c r="G8" s="16">
        <f t="shared" si="0"/>
        <v>106899.1008</v>
      </c>
      <c r="H8" s="27">
        <f>RA!J12</f>
        <v>15.781413709871</v>
      </c>
      <c r="I8" s="20">
        <f>VLOOKUP(B8,RMS!B:D,3,FALSE)</f>
        <v>126930.55649572601</v>
      </c>
      <c r="J8" s="21">
        <f>VLOOKUP(B8,RMS!B:E,4,FALSE)</f>
        <v>106899.101724786</v>
      </c>
      <c r="K8" s="22">
        <f t="shared" si="1"/>
        <v>-2.3095726006431505E-2</v>
      </c>
      <c r="L8" s="22">
        <f t="shared" si="2"/>
        <v>-9.2478599981404841E-4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253116.7911</v>
      </c>
      <c r="F9" s="25">
        <f>VLOOKUP(C9,RA!B13:I44,8,0)</f>
        <v>54907.647199999999</v>
      </c>
      <c r="G9" s="16">
        <f t="shared" si="0"/>
        <v>198209.1439</v>
      </c>
      <c r="H9" s="27">
        <f>RA!J13</f>
        <v>21.692613501214701</v>
      </c>
      <c r="I9" s="20">
        <f>VLOOKUP(B9,RMS!B:D,3,FALSE)</f>
        <v>253116.92286324801</v>
      </c>
      <c r="J9" s="21">
        <f>VLOOKUP(B9,RMS!B:E,4,FALSE)</f>
        <v>198209.141924786</v>
      </c>
      <c r="K9" s="22">
        <f t="shared" si="1"/>
        <v>-0.13176324800588191</v>
      </c>
      <c r="L9" s="22">
        <f t="shared" si="2"/>
        <v>1.9752139924094081E-3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163916.0459</v>
      </c>
      <c r="F10" s="25">
        <f>VLOOKUP(C10,RA!B14:I45,8,0)</f>
        <v>25536.7287</v>
      </c>
      <c r="G10" s="16">
        <f t="shared" si="0"/>
        <v>138379.31719999999</v>
      </c>
      <c r="H10" s="27">
        <f>RA!J14</f>
        <v>15.579151241592999</v>
      </c>
      <c r="I10" s="20">
        <f>VLOOKUP(B10,RMS!B:D,3,FALSE)</f>
        <v>163916.05951025599</v>
      </c>
      <c r="J10" s="21">
        <f>VLOOKUP(B10,RMS!B:E,4,FALSE)</f>
        <v>138379.318712821</v>
      </c>
      <c r="K10" s="22">
        <f t="shared" si="1"/>
        <v>-1.3610255991807207E-2</v>
      </c>
      <c r="L10" s="22">
        <f t="shared" si="2"/>
        <v>-1.5128210070542991E-3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91997.917499999996</v>
      </c>
      <c r="F11" s="25">
        <f>VLOOKUP(C11,RA!B15:I46,8,0)</f>
        <v>18661.601600000002</v>
      </c>
      <c r="G11" s="16">
        <f t="shared" si="0"/>
        <v>73336.315899999987</v>
      </c>
      <c r="H11" s="27">
        <f>RA!J15</f>
        <v>20.284808729501901</v>
      </c>
      <c r="I11" s="20">
        <f>VLOOKUP(B11,RMS!B:D,3,FALSE)</f>
        <v>91997.964907692294</v>
      </c>
      <c r="J11" s="21">
        <f>VLOOKUP(B11,RMS!B:E,4,FALSE)</f>
        <v>73336.316858119695</v>
      </c>
      <c r="K11" s="22">
        <f t="shared" si="1"/>
        <v>-4.7407692298293114E-2</v>
      </c>
      <c r="L11" s="22">
        <f t="shared" si="2"/>
        <v>-9.5811970822978765E-4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767964.90110000002</v>
      </c>
      <c r="F12" s="25">
        <f>VLOOKUP(C12,RA!B16:I47,8,0)</f>
        <v>37313.590199999999</v>
      </c>
      <c r="G12" s="16">
        <f t="shared" si="0"/>
        <v>730651.31090000004</v>
      </c>
      <c r="H12" s="27">
        <f>RA!J16</f>
        <v>4.8587624442931698</v>
      </c>
      <c r="I12" s="20">
        <f>VLOOKUP(B12,RMS!B:D,3,FALSE)</f>
        <v>767964.48344102595</v>
      </c>
      <c r="J12" s="21">
        <f>VLOOKUP(B12,RMS!B:E,4,FALSE)</f>
        <v>730651.31101538497</v>
      </c>
      <c r="K12" s="22">
        <f t="shared" si="1"/>
        <v>0.41765897406730801</v>
      </c>
      <c r="L12" s="22">
        <f t="shared" si="2"/>
        <v>-1.1538492981344461E-4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572192.13959999999</v>
      </c>
      <c r="F13" s="25">
        <f>VLOOKUP(C13,RA!B17:I48,8,0)</f>
        <v>52505.8125</v>
      </c>
      <c r="G13" s="16">
        <f t="shared" si="0"/>
        <v>519686.32709999999</v>
      </c>
      <c r="H13" s="27">
        <f>RA!J17</f>
        <v>9.1762554684349595</v>
      </c>
      <c r="I13" s="20">
        <f>VLOOKUP(B13,RMS!B:D,3,FALSE)</f>
        <v>572192.21706752095</v>
      </c>
      <c r="J13" s="21">
        <f>VLOOKUP(B13,RMS!B:E,4,FALSE)</f>
        <v>519686.32679572603</v>
      </c>
      <c r="K13" s="22">
        <f t="shared" si="1"/>
        <v>-7.7467520954087377E-2</v>
      </c>
      <c r="L13" s="22">
        <f t="shared" si="2"/>
        <v>3.0427396995946765E-4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1997544.7771000001</v>
      </c>
      <c r="F14" s="25">
        <f>VLOOKUP(C14,RA!B18:I49,8,0)</f>
        <v>104561.655</v>
      </c>
      <c r="G14" s="16">
        <f t="shared" si="0"/>
        <v>1892983.1221</v>
      </c>
      <c r="H14" s="27">
        <f>RA!J18</f>
        <v>5.2345086928064104</v>
      </c>
      <c r="I14" s="20">
        <f>VLOOKUP(B14,RMS!B:D,3,FALSE)</f>
        <v>1997544.7016218901</v>
      </c>
      <c r="J14" s="21">
        <f>VLOOKUP(B14,RMS!B:E,4,FALSE)</f>
        <v>1892982.7112918501</v>
      </c>
      <c r="K14" s="22">
        <f t="shared" si="1"/>
        <v>7.5478109996765852E-2</v>
      </c>
      <c r="L14" s="22">
        <f t="shared" si="2"/>
        <v>0.41080814995802939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651365.76919999998</v>
      </c>
      <c r="F15" s="25">
        <f>VLOOKUP(C15,RA!B19:I50,8,0)</f>
        <v>69372.189700000003</v>
      </c>
      <c r="G15" s="16">
        <f t="shared" si="0"/>
        <v>581993.57949999999</v>
      </c>
      <c r="H15" s="27">
        <f>RA!J19</f>
        <v>10.6502664064159</v>
      </c>
      <c r="I15" s="20">
        <f>VLOOKUP(B15,RMS!B:D,3,FALSE)</f>
        <v>651365.81732649601</v>
      </c>
      <c r="J15" s="21">
        <f>VLOOKUP(B15,RMS!B:E,4,FALSE)</f>
        <v>581993.57854529901</v>
      </c>
      <c r="K15" s="22">
        <f t="shared" si="1"/>
        <v>-4.8126496025361121E-2</v>
      </c>
      <c r="L15" s="22">
        <f t="shared" si="2"/>
        <v>9.5470098312944174E-4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905131.3027</v>
      </c>
      <c r="F16" s="25">
        <f>VLOOKUP(C16,RA!B20:I51,8,0)</f>
        <v>63894.320899999999</v>
      </c>
      <c r="G16" s="16">
        <f t="shared" si="0"/>
        <v>841236.98179999995</v>
      </c>
      <c r="H16" s="27">
        <f>RA!J20</f>
        <v>7.0591217770729697</v>
      </c>
      <c r="I16" s="20">
        <f>VLOOKUP(B16,RMS!B:D,3,FALSE)</f>
        <v>905131.38450000004</v>
      </c>
      <c r="J16" s="21">
        <f>VLOOKUP(B16,RMS!B:E,4,FALSE)</f>
        <v>841236.98179999995</v>
      </c>
      <c r="K16" s="22">
        <f t="shared" si="1"/>
        <v>-8.1800000043585896E-2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453969.82569999999</v>
      </c>
      <c r="F17" s="25">
        <f>VLOOKUP(C17,RA!B21:I52,8,0)</f>
        <v>35436.850400000003</v>
      </c>
      <c r="G17" s="16">
        <f t="shared" si="0"/>
        <v>418532.97529999999</v>
      </c>
      <c r="H17" s="27">
        <f>RA!J21</f>
        <v>7.8059924677500501</v>
      </c>
      <c r="I17" s="20">
        <f>VLOOKUP(B17,RMS!B:D,3,FALSE)</f>
        <v>453968.718563603</v>
      </c>
      <c r="J17" s="21">
        <f>VLOOKUP(B17,RMS!B:E,4,FALSE)</f>
        <v>418532.97526159103</v>
      </c>
      <c r="K17" s="22">
        <f t="shared" si="1"/>
        <v>1.1071363969822414</v>
      </c>
      <c r="L17" s="22">
        <f t="shared" si="2"/>
        <v>3.8408965338021517E-5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1161431.3994</v>
      </c>
      <c r="F18" s="25">
        <f>VLOOKUP(C18,RA!B22:I53,8,0)</f>
        <v>152045.96599999999</v>
      </c>
      <c r="G18" s="16">
        <f t="shared" si="0"/>
        <v>1009385.4334</v>
      </c>
      <c r="H18" s="27">
        <f>RA!J22</f>
        <v>13.0912567094834</v>
      </c>
      <c r="I18" s="20">
        <f>VLOOKUP(B18,RMS!B:D,3,FALSE)</f>
        <v>1161432.3514</v>
      </c>
      <c r="J18" s="21">
        <f>VLOOKUP(B18,RMS!B:E,4,FALSE)</f>
        <v>1009385.4309</v>
      </c>
      <c r="K18" s="22">
        <f t="shared" si="1"/>
        <v>-0.95200000004842877</v>
      </c>
      <c r="L18" s="22">
        <f t="shared" si="2"/>
        <v>2.4999999441206455E-3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2568342.3539</v>
      </c>
      <c r="F19" s="25">
        <f>VLOOKUP(C19,RA!B23:I54,8,0)</f>
        <v>247035.59909999999</v>
      </c>
      <c r="G19" s="16">
        <f t="shared" si="0"/>
        <v>2321306.7548000002</v>
      </c>
      <c r="H19" s="27">
        <f>RA!J23</f>
        <v>9.6184840282246302</v>
      </c>
      <c r="I19" s="20">
        <f>VLOOKUP(B19,RMS!B:D,3,FALSE)</f>
        <v>2568343.7456119698</v>
      </c>
      <c r="J19" s="21">
        <f>VLOOKUP(B19,RMS!B:E,4,FALSE)</f>
        <v>2321306.7913282099</v>
      </c>
      <c r="K19" s="22">
        <f t="shared" si="1"/>
        <v>-1.3917119698598981</v>
      </c>
      <c r="L19" s="22">
        <f t="shared" si="2"/>
        <v>-3.6528209690004587E-2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223831.2475</v>
      </c>
      <c r="F20" s="25">
        <f>VLOOKUP(C20,RA!B24:I55,8,0)</f>
        <v>34358.450900000003</v>
      </c>
      <c r="G20" s="16">
        <f t="shared" si="0"/>
        <v>189472.7966</v>
      </c>
      <c r="H20" s="27">
        <f>RA!J24</f>
        <v>15.350158337477</v>
      </c>
      <c r="I20" s="20">
        <f>VLOOKUP(B20,RMS!B:D,3,FALSE)</f>
        <v>223831.22679976601</v>
      </c>
      <c r="J20" s="21">
        <f>VLOOKUP(B20,RMS!B:E,4,FALSE)</f>
        <v>189472.799036902</v>
      </c>
      <c r="K20" s="22">
        <f t="shared" si="1"/>
        <v>2.0700233988463879E-2</v>
      </c>
      <c r="L20" s="22">
        <f t="shared" si="2"/>
        <v>-2.4369019956793636E-3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224558.12820000001</v>
      </c>
      <c r="F21" s="25">
        <f>VLOOKUP(C21,RA!B25:I56,8,0)</f>
        <v>16806.6633</v>
      </c>
      <c r="G21" s="16">
        <f t="shared" si="0"/>
        <v>207751.46490000002</v>
      </c>
      <c r="H21" s="27">
        <f>RA!J25</f>
        <v>7.4843264123716597</v>
      </c>
      <c r="I21" s="20">
        <f>VLOOKUP(B21,RMS!B:D,3,FALSE)</f>
        <v>224558.12420915201</v>
      </c>
      <c r="J21" s="21">
        <f>VLOOKUP(B21,RMS!B:E,4,FALSE)</f>
        <v>207751.466643989</v>
      </c>
      <c r="K21" s="22">
        <f t="shared" si="1"/>
        <v>3.9908479957375675E-3</v>
      </c>
      <c r="L21" s="22">
        <f t="shared" si="2"/>
        <v>-1.743988977978006E-3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615900.04920000001</v>
      </c>
      <c r="F22" s="25">
        <f>VLOOKUP(C22,RA!B26:I57,8,0)</f>
        <v>114785.5145</v>
      </c>
      <c r="G22" s="16">
        <f t="shared" si="0"/>
        <v>501114.53470000002</v>
      </c>
      <c r="H22" s="27">
        <f>RA!J26</f>
        <v>18.637036098486501</v>
      </c>
      <c r="I22" s="20">
        <f>VLOOKUP(B22,RMS!B:D,3,FALSE)</f>
        <v>615900.03169784404</v>
      </c>
      <c r="J22" s="21">
        <f>VLOOKUP(B22,RMS!B:E,4,FALSE)</f>
        <v>501114.47330504598</v>
      </c>
      <c r="K22" s="22">
        <f t="shared" si="1"/>
        <v>1.7502155969850719E-2</v>
      </c>
      <c r="L22" s="22">
        <f t="shared" si="2"/>
        <v>6.1394954042043537E-2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249462.79980000001</v>
      </c>
      <c r="F23" s="25">
        <f>VLOOKUP(C23,RA!B27:I58,8,0)</f>
        <v>66544.653300000005</v>
      </c>
      <c r="G23" s="16">
        <f t="shared" si="0"/>
        <v>182918.1465</v>
      </c>
      <c r="H23" s="27">
        <f>RA!J27</f>
        <v>26.675180970208899</v>
      </c>
      <c r="I23" s="20">
        <f>VLOOKUP(B23,RMS!B:D,3,FALSE)</f>
        <v>249462.748247599</v>
      </c>
      <c r="J23" s="21">
        <f>VLOOKUP(B23,RMS!B:E,4,FALSE)</f>
        <v>182918.173901765</v>
      </c>
      <c r="K23" s="22">
        <f t="shared" si="1"/>
        <v>5.1552401011576876E-2</v>
      </c>
      <c r="L23" s="22">
        <f t="shared" si="2"/>
        <v>-2.7401764993555844E-2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733200.07779999997</v>
      </c>
      <c r="F24" s="25">
        <f>VLOOKUP(C24,RA!B28:I59,8,0)</f>
        <v>39860.359299999996</v>
      </c>
      <c r="G24" s="16">
        <f t="shared" si="0"/>
        <v>693339.71849999996</v>
      </c>
      <c r="H24" s="27">
        <f>RA!J28</f>
        <v>5.4364914171317098</v>
      </c>
      <c r="I24" s="20">
        <f>VLOOKUP(B24,RMS!B:D,3,FALSE)</f>
        <v>733200.07543539803</v>
      </c>
      <c r="J24" s="21">
        <f>VLOOKUP(B24,RMS!B:E,4,FALSE)</f>
        <v>693339.71383628296</v>
      </c>
      <c r="K24" s="22">
        <f t="shared" si="1"/>
        <v>2.3646019399166107E-3</v>
      </c>
      <c r="L24" s="22">
        <f t="shared" si="2"/>
        <v>4.6637170016765594E-3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725034.70959999994</v>
      </c>
      <c r="F25" s="25">
        <f>VLOOKUP(C25,RA!B29:I60,8,0)</f>
        <v>103330.9515</v>
      </c>
      <c r="G25" s="16">
        <f t="shared" si="0"/>
        <v>621703.75809999998</v>
      </c>
      <c r="H25" s="27">
        <f>RA!J29</f>
        <v>14.2518627221319</v>
      </c>
      <c r="I25" s="20">
        <f>VLOOKUP(B25,RMS!B:D,3,FALSE)</f>
        <v>725034.70982654905</v>
      </c>
      <c r="J25" s="21">
        <f>VLOOKUP(B25,RMS!B:E,4,FALSE)</f>
        <v>621703.75856900995</v>
      </c>
      <c r="K25" s="22">
        <f t="shared" si="1"/>
        <v>-2.2654910571873188E-4</v>
      </c>
      <c r="L25" s="22">
        <f t="shared" si="2"/>
        <v>-4.6900997404009104E-4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1299239.3448000001</v>
      </c>
      <c r="F26" s="25">
        <f>VLOOKUP(C26,RA!B30:I61,8,0)</f>
        <v>122641.92419999999</v>
      </c>
      <c r="G26" s="16">
        <f t="shared" si="0"/>
        <v>1176597.4206000001</v>
      </c>
      <c r="H26" s="27">
        <f>RA!J30</f>
        <v>9.4395174138510303</v>
      </c>
      <c r="I26" s="20">
        <f>VLOOKUP(B26,RMS!B:D,3,FALSE)</f>
        <v>1299239.3350368601</v>
      </c>
      <c r="J26" s="21">
        <f>VLOOKUP(B26,RMS!B:E,4,FALSE)</f>
        <v>1176597.39307996</v>
      </c>
      <c r="K26" s="22">
        <f t="shared" si="1"/>
        <v>9.7631399985402822E-3</v>
      </c>
      <c r="L26" s="22">
        <f t="shared" si="2"/>
        <v>2.7520040050148964E-2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912474.46680000005</v>
      </c>
      <c r="F27" s="25">
        <f>VLOOKUP(C27,RA!B31:I62,8,0)</f>
        <v>31327.359700000001</v>
      </c>
      <c r="G27" s="16">
        <f t="shared" si="0"/>
        <v>881147.10710000002</v>
      </c>
      <c r="H27" s="27">
        <f>RA!J31</f>
        <v>3.4332313768585099</v>
      </c>
      <c r="I27" s="20">
        <f>VLOOKUP(B27,RMS!B:D,3,FALSE)</f>
        <v>912474.37926991202</v>
      </c>
      <c r="J27" s="21">
        <f>VLOOKUP(B27,RMS!B:E,4,FALSE)</f>
        <v>881147.07260442502</v>
      </c>
      <c r="K27" s="22">
        <f t="shared" si="1"/>
        <v>8.7530088028870523E-2</v>
      </c>
      <c r="L27" s="22">
        <f t="shared" si="2"/>
        <v>3.4495575004257262E-2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123770.1897</v>
      </c>
      <c r="F28" s="25">
        <f>VLOOKUP(C28,RA!B32:I63,8,0)</f>
        <v>34444.9107</v>
      </c>
      <c r="G28" s="16">
        <f t="shared" si="0"/>
        <v>89325.27900000001</v>
      </c>
      <c r="H28" s="27">
        <f>RA!J32</f>
        <v>27.8297308774344</v>
      </c>
      <c r="I28" s="20">
        <f>VLOOKUP(B28,RMS!B:D,3,FALSE)</f>
        <v>123770.179617601</v>
      </c>
      <c r="J28" s="21">
        <f>VLOOKUP(B28,RMS!B:E,4,FALSE)</f>
        <v>89325.270963206698</v>
      </c>
      <c r="K28" s="22">
        <f t="shared" si="1"/>
        <v>1.0082399006932974E-2</v>
      </c>
      <c r="L28" s="22">
        <f t="shared" si="2"/>
        <v>8.0367933114757761E-3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3.0769000000000002</v>
      </c>
      <c r="F29" s="25">
        <f>VLOOKUP(C29,RA!B33:I64,8,0)</f>
        <v>-3.1099999999999999E-2</v>
      </c>
      <c r="G29" s="16">
        <f t="shared" si="0"/>
        <v>3.1080000000000001</v>
      </c>
      <c r="H29" s="27">
        <f>RA!J33</f>
        <v>-1.0107575806818601</v>
      </c>
      <c r="I29" s="20">
        <f>VLOOKUP(B29,RMS!B:D,3,FALSE)</f>
        <v>3.0769000000000002</v>
      </c>
      <c r="J29" s="21">
        <f>VLOOKUP(B29,RMS!B:E,4,FALSE)</f>
        <v>3.1080000000000001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125097.751</v>
      </c>
      <c r="F30" s="25">
        <f>VLOOKUP(C30,RA!B34:I66,8,0)</f>
        <v>13366.192499999999</v>
      </c>
      <c r="G30" s="16">
        <f t="shared" si="0"/>
        <v>111731.5585</v>
      </c>
      <c r="H30" s="27">
        <f>RA!J34</f>
        <v>10.684598558450499</v>
      </c>
      <c r="I30" s="20">
        <f>VLOOKUP(B30,RMS!B:D,3,FALSE)</f>
        <v>125097.75019999999</v>
      </c>
      <c r="J30" s="21">
        <f>VLOOKUP(B30,RMS!B:E,4,FALSE)</f>
        <v>111731.55680000001</v>
      </c>
      <c r="K30" s="22">
        <f t="shared" si="1"/>
        <v>8.0000000889413059E-4</v>
      </c>
      <c r="L30" s="22">
        <f t="shared" si="2"/>
        <v>1.6999999934341758E-3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10.684598558450499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437771.62390000001</v>
      </c>
      <c r="F34" s="25">
        <f>VLOOKUP(C34,RA!B8:I70,8,0)</f>
        <v>17440.138299999999</v>
      </c>
      <c r="G34" s="16">
        <f t="shared" si="0"/>
        <v>420331.48560000001</v>
      </c>
      <c r="H34" s="27">
        <f>RA!J36</f>
        <v>0</v>
      </c>
      <c r="I34" s="20">
        <f>VLOOKUP(B34,RMS!B:D,3,FALSE)</f>
        <v>437771.62389401702</v>
      </c>
      <c r="J34" s="21">
        <f>VLOOKUP(B34,RMS!B:E,4,FALSE)</f>
        <v>420331.48410256399</v>
      </c>
      <c r="K34" s="22">
        <f t="shared" si="1"/>
        <v>5.9829908423125744E-6</v>
      </c>
      <c r="L34" s="22">
        <f t="shared" si="2"/>
        <v>1.4974360237829387E-3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584087.70909999998</v>
      </c>
      <c r="F35" s="25">
        <f>VLOOKUP(C35,RA!B8:I71,8,0)</f>
        <v>36842.441599999998</v>
      </c>
      <c r="G35" s="16">
        <f t="shared" si="0"/>
        <v>547245.26749999996</v>
      </c>
      <c r="H35" s="27">
        <f>RA!J37</f>
        <v>0</v>
      </c>
      <c r="I35" s="20">
        <f>VLOOKUP(B35,RMS!B:D,3,FALSE)</f>
        <v>584087.69624358998</v>
      </c>
      <c r="J35" s="21">
        <f>VLOOKUP(B35,RMS!B:E,4,FALSE)</f>
        <v>547245.26383247902</v>
      </c>
      <c r="K35" s="22">
        <f t="shared" si="1"/>
        <v>1.2856410001404583E-2</v>
      </c>
      <c r="L35" s="22">
        <f t="shared" si="2"/>
        <v>3.6675209412351251E-3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10472.641799999999</v>
      </c>
      <c r="F38" s="25">
        <f>VLOOKUP(C38,RA!B8:I74,8,0)</f>
        <v>1634.6312</v>
      </c>
      <c r="G38" s="16">
        <f t="shared" si="0"/>
        <v>8838.0105999999996</v>
      </c>
      <c r="H38" s="27">
        <f>RA!J40</f>
        <v>3.9838439377660202</v>
      </c>
      <c r="I38" s="20">
        <f>VLOOKUP(B38,RMS!B:D,3,FALSE)</f>
        <v>10472.642008925201</v>
      </c>
      <c r="J38" s="21">
        <f>VLOOKUP(B38,RMS!B:E,4,FALSE)</f>
        <v>8838.0108917631005</v>
      </c>
      <c r="K38" s="22">
        <f t="shared" si="1"/>
        <v>-2.0892520115012303E-4</v>
      </c>
      <c r="L38" s="22">
        <f t="shared" si="2"/>
        <v>-2.9176310090406332E-4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16941415.9595</v>
      </c>
      <c r="E7" s="64">
        <v>15537548.948999999</v>
      </c>
      <c r="F7" s="65">
        <v>109.035318344663</v>
      </c>
      <c r="G7" s="64">
        <v>12990452.952299999</v>
      </c>
      <c r="H7" s="65">
        <v>30.4143590813011</v>
      </c>
      <c r="I7" s="64">
        <v>1704389.2999</v>
      </c>
      <c r="J7" s="65">
        <v>10.0604890640458</v>
      </c>
      <c r="K7" s="64">
        <v>1453052.6679</v>
      </c>
      <c r="L7" s="65">
        <v>11.185542746165201</v>
      </c>
      <c r="M7" s="65">
        <v>0.17297145351464799</v>
      </c>
      <c r="N7" s="64">
        <v>517870698.3786</v>
      </c>
      <c r="O7" s="64">
        <v>2152653542.5802999</v>
      </c>
      <c r="P7" s="64">
        <v>995592</v>
      </c>
      <c r="Q7" s="64">
        <v>798919</v>
      </c>
      <c r="R7" s="65">
        <v>24.617389247220299</v>
      </c>
      <c r="S7" s="64">
        <v>17.016424358070399</v>
      </c>
      <c r="T7" s="64">
        <v>17.050615534616199</v>
      </c>
      <c r="U7" s="66">
        <v>-0.200930441239001</v>
      </c>
      <c r="V7" s="54"/>
      <c r="W7" s="54"/>
    </row>
    <row r="8" spans="1:23" ht="14.25" thickBot="1" x14ac:dyDescent="0.2">
      <c r="A8" s="41">
        <v>42090</v>
      </c>
      <c r="B8" s="46" t="s">
        <v>6</v>
      </c>
      <c r="C8" s="52"/>
      <c r="D8" s="67">
        <v>683932.2095</v>
      </c>
      <c r="E8" s="67">
        <v>523541.65279999998</v>
      </c>
      <c r="F8" s="68">
        <v>130.635682154839</v>
      </c>
      <c r="G8" s="67">
        <v>459740.78739999997</v>
      </c>
      <c r="H8" s="68">
        <v>48.764744883281601</v>
      </c>
      <c r="I8" s="67">
        <v>136881.60250000001</v>
      </c>
      <c r="J8" s="68">
        <v>20.013913747397499</v>
      </c>
      <c r="K8" s="67">
        <v>112232.2383</v>
      </c>
      <c r="L8" s="68">
        <v>24.412069012783</v>
      </c>
      <c r="M8" s="68">
        <v>0.219628197506955</v>
      </c>
      <c r="N8" s="67">
        <v>23565510.9023</v>
      </c>
      <c r="O8" s="67">
        <v>92433488.312999994</v>
      </c>
      <c r="P8" s="67">
        <v>37761</v>
      </c>
      <c r="Q8" s="67">
        <v>30617</v>
      </c>
      <c r="R8" s="68">
        <v>23.333442205310799</v>
      </c>
      <c r="S8" s="67">
        <v>18.112131815894699</v>
      </c>
      <c r="T8" s="67">
        <v>19.1553223535944</v>
      </c>
      <c r="U8" s="69">
        <v>-5.7596231537152898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95385.917000000001</v>
      </c>
      <c r="E9" s="67">
        <v>69210.8701</v>
      </c>
      <c r="F9" s="68">
        <v>137.819271542434</v>
      </c>
      <c r="G9" s="67">
        <v>66482.224199999997</v>
      </c>
      <c r="H9" s="68">
        <v>43.475821015025602</v>
      </c>
      <c r="I9" s="67">
        <v>20795.923299999999</v>
      </c>
      <c r="J9" s="68">
        <v>21.801880145472602</v>
      </c>
      <c r="K9" s="67">
        <v>16307.328299999999</v>
      </c>
      <c r="L9" s="68">
        <v>24.528854887499399</v>
      </c>
      <c r="M9" s="68">
        <v>0.275250176940388</v>
      </c>
      <c r="N9" s="67">
        <v>4199609.3579000002</v>
      </c>
      <c r="O9" s="67">
        <v>14262741.530099999</v>
      </c>
      <c r="P9" s="67">
        <v>6084</v>
      </c>
      <c r="Q9" s="67">
        <v>4719</v>
      </c>
      <c r="R9" s="68">
        <v>28.925619834710702</v>
      </c>
      <c r="S9" s="67">
        <v>15.6781586127548</v>
      </c>
      <c r="T9" s="67">
        <v>16.653663276117801</v>
      </c>
      <c r="U9" s="69">
        <v>-6.2220614515880799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132203.75810000001</v>
      </c>
      <c r="E10" s="67">
        <v>98651.881599999993</v>
      </c>
      <c r="F10" s="68">
        <v>134.01037664546701</v>
      </c>
      <c r="G10" s="67">
        <v>93884.543699999995</v>
      </c>
      <c r="H10" s="68">
        <v>40.815253384461002</v>
      </c>
      <c r="I10" s="67">
        <v>23238.062699999999</v>
      </c>
      <c r="J10" s="68">
        <v>17.5774600011163</v>
      </c>
      <c r="K10" s="67">
        <v>27828.152900000001</v>
      </c>
      <c r="L10" s="68">
        <v>29.640824573768501</v>
      </c>
      <c r="M10" s="68">
        <v>-0.16494412031205999</v>
      </c>
      <c r="N10" s="67">
        <v>4828819.2308999998</v>
      </c>
      <c r="O10" s="67">
        <v>22834139.832800001</v>
      </c>
      <c r="P10" s="67">
        <v>92920</v>
      </c>
      <c r="Q10" s="67">
        <v>74133</v>
      </c>
      <c r="R10" s="68">
        <v>25.342290208139399</v>
      </c>
      <c r="S10" s="67">
        <v>1.42276967391304</v>
      </c>
      <c r="T10" s="67">
        <v>1.3032325577003501</v>
      </c>
      <c r="U10" s="69">
        <v>8.4017194352991194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51086.502200000003</v>
      </c>
      <c r="E11" s="67">
        <v>43031.931499999999</v>
      </c>
      <c r="F11" s="68">
        <v>118.717660163593</v>
      </c>
      <c r="G11" s="67">
        <v>37264.218000000001</v>
      </c>
      <c r="H11" s="68">
        <v>37.092645282399303</v>
      </c>
      <c r="I11" s="67">
        <v>8786.1576000000005</v>
      </c>
      <c r="J11" s="68">
        <v>17.198589102073999</v>
      </c>
      <c r="K11" s="67">
        <v>9755.0805999999993</v>
      </c>
      <c r="L11" s="68">
        <v>26.178143869810999</v>
      </c>
      <c r="M11" s="68">
        <v>-9.9324960984946004E-2</v>
      </c>
      <c r="N11" s="67">
        <v>1695393.5696</v>
      </c>
      <c r="O11" s="67">
        <v>7021517.398</v>
      </c>
      <c r="P11" s="67">
        <v>2802</v>
      </c>
      <c r="Q11" s="67">
        <v>2394</v>
      </c>
      <c r="R11" s="68">
        <v>17.0426065162907</v>
      </c>
      <c r="S11" s="67">
        <v>18.232156388294101</v>
      </c>
      <c r="T11" s="67">
        <v>19.071256015037601</v>
      </c>
      <c r="U11" s="69">
        <v>-4.6023059964660096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126930.5334</v>
      </c>
      <c r="E12" s="67">
        <v>77150.164799999999</v>
      </c>
      <c r="F12" s="68">
        <v>164.52399515807599</v>
      </c>
      <c r="G12" s="67">
        <v>77311.371299999999</v>
      </c>
      <c r="H12" s="68">
        <v>64.180936472407396</v>
      </c>
      <c r="I12" s="67">
        <v>20031.4326</v>
      </c>
      <c r="J12" s="68">
        <v>15.781413709871</v>
      </c>
      <c r="K12" s="67">
        <v>18473.3086</v>
      </c>
      <c r="L12" s="68">
        <v>23.8946849465597</v>
      </c>
      <c r="M12" s="68">
        <v>8.4344609497834996E-2</v>
      </c>
      <c r="N12" s="67">
        <v>5690745.8295999998</v>
      </c>
      <c r="O12" s="67">
        <v>25888688.1897</v>
      </c>
      <c r="P12" s="67">
        <v>1705</v>
      </c>
      <c r="Q12" s="67">
        <v>1401</v>
      </c>
      <c r="R12" s="68">
        <v>21.6987865810136</v>
      </c>
      <c r="S12" s="67">
        <v>74.446060645161296</v>
      </c>
      <c r="T12" s="67">
        <v>69.566960599571701</v>
      </c>
      <c r="U12" s="69">
        <v>6.55387270099519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253116.7911</v>
      </c>
      <c r="E13" s="67">
        <v>233455.96650000001</v>
      </c>
      <c r="F13" s="68">
        <v>108.421641517566</v>
      </c>
      <c r="G13" s="67">
        <v>213161.76329999999</v>
      </c>
      <c r="H13" s="68">
        <v>18.7439938483564</v>
      </c>
      <c r="I13" s="67">
        <v>54907.647199999999</v>
      </c>
      <c r="J13" s="68">
        <v>21.692613501214701</v>
      </c>
      <c r="K13" s="67">
        <v>61290.8943</v>
      </c>
      <c r="L13" s="68">
        <v>28.753231044415902</v>
      </c>
      <c r="M13" s="68">
        <v>-0.10414674435579301</v>
      </c>
      <c r="N13" s="67">
        <v>14922425.009299999</v>
      </c>
      <c r="O13" s="67">
        <v>40975642.730400003</v>
      </c>
      <c r="P13" s="67">
        <v>12982</v>
      </c>
      <c r="Q13" s="67">
        <v>10681</v>
      </c>
      <c r="R13" s="68">
        <v>21.5429266922573</v>
      </c>
      <c r="S13" s="67">
        <v>19.497518957017402</v>
      </c>
      <c r="T13" s="67">
        <v>19.8854384889055</v>
      </c>
      <c r="U13" s="69">
        <v>-1.9895840734572301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163916.0459</v>
      </c>
      <c r="E14" s="67">
        <v>177493.37700000001</v>
      </c>
      <c r="F14" s="68">
        <v>92.350513957486996</v>
      </c>
      <c r="G14" s="67">
        <v>142926.79130000001</v>
      </c>
      <c r="H14" s="68">
        <v>14.6853185530095</v>
      </c>
      <c r="I14" s="67">
        <v>25536.7287</v>
      </c>
      <c r="J14" s="68">
        <v>15.579151241592999</v>
      </c>
      <c r="K14" s="67">
        <v>31973.7448</v>
      </c>
      <c r="L14" s="68">
        <v>22.370714761858601</v>
      </c>
      <c r="M14" s="68">
        <v>-0.201321932737763</v>
      </c>
      <c r="N14" s="67">
        <v>4168046.0852000001</v>
      </c>
      <c r="O14" s="67">
        <v>18982625.820300002</v>
      </c>
      <c r="P14" s="67">
        <v>3741</v>
      </c>
      <c r="Q14" s="67">
        <v>3620</v>
      </c>
      <c r="R14" s="68">
        <v>3.34254143646409</v>
      </c>
      <c r="S14" s="67">
        <v>43.816104223469701</v>
      </c>
      <c r="T14" s="67">
        <v>39.756309502762399</v>
      </c>
      <c r="U14" s="69">
        <v>9.2655310020297108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91997.917499999996</v>
      </c>
      <c r="E15" s="67">
        <v>117617.2812</v>
      </c>
      <c r="F15" s="68">
        <v>78.2180276243284</v>
      </c>
      <c r="G15" s="67">
        <v>104319.47500000001</v>
      </c>
      <c r="H15" s="68">
        <v>-11.811368395019199</v>
      </c>
      <c r="I15" s="67">
        <v>18661.601600000002</v>
      </c>
      <c r="J15" s="68">
        <v>20.284808729501901</v>
      </c>
      <c r="K15" s="67">
        <v>20107.353899999998</v>
      </c>
      <c r="L15" s="68">
        <v>19.274784406267401</v>
      </c>
      <c r="M15" s="68">
        <v>-7.1901668772041002E-2</v>
      </c>
      <c r="N15" s="67">
        <v>4178116.1529999999</v>
      </c>
      <c r="O15" s="67">
        <v>15304592.844799999</v>
      </c>
      <c r="P15" s="67">
        <v>4342</v>
      </c>
      <c r="Q15" s="67">
        <v>3638</v>
      </c>
      <c r="R15" s="68">
        <v>19.351291918636601</v>
      </c>
      <c r="S15" s="67">
        <v>21.187912828189798</v>
      </c>
      <c r="T15" s="67">
        <v>20.912171880153899</v>
      </c>
      <c r="U15" s="69">
        <v>1.3014068458360799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767964.90110000002</v>
      </c>
      <c r="E16" s="67">
        <v>646852.25780000002</v>
      </c>
      <c r="F16" s="68">
        <v>118.72338572519099</v>
      </c>
      <c r="G16" s="67">
        <v>547553.31590000005</v>
      </c>
      <c r="H16" s="68">
        <v>40.253903829933897</v>
      </c>
      <c r="I16" s="67">
        <v>37313.590199999999</v>
      </c>
      <c r="J16" s="68">
        <v>4.8587624442931698</v>
      </c>
      <c r="K16" s="67">
        <v>41570.856599999999</v>
      </c>
      <c r="L16" s="68">
        <v>7.5921111959062797</v>
      </c>
      <c r="M16" s="68">
        <v>-0.10240987913633701</v>
      </c>
      <c r="N16" s="67">
        <v>22577197.961300001</v>
      </c>
      <c r="O16" s="67">
        <v>107737616.2517</v>
      </c>
      <c r="P16" s="67">
        <v>45861</v>
      </c>
      <c r="Q16" s="67">
        <v>33491</v>
      </c>
      <c r="R16" s="68">
        <v>36.935296049685</v>
      </c>
      <c r="S16" s="67">
        <v>16.745489655698702</v>
      </c>
      <c r="T16" s="67">
        <v>17.134015705711999</v>
      </c>
      <c r="U16" s="69">
        <v>-2.3201832732375398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572192.13959999999</v>
      </c>
      <c r="E17" s="67">
        <v>1120837.0114</v>
      </c>
      <c r="F17" s="68">
        <v>51.050432291247603</v>
      </c>
      <c r="G17" s="67">
        <v>752223.71669999999</v>
      </c>
      <c r="H17" s="68">
        <v>-23.933249258584599</v>
      </c>
      <c r="I17" s="67">
        <v>52505.8125</v>
      </c>
      <c r="J17" s="68">
        <v>9.1762554684349595</v>
      </c>
      <c r="K17" s="67">
        <v>34474.275699999998</v>
      </c>
      <c r="L17" s="68">
        <v>4.5829817559114501</v>
      </c>
      <c r="M17" s="68">
        <v>0.52304323829492405</v>
      </c>
      <c r="N17" s="67">
        <v>18185680.211199999</v>
      </c>
      <c r="O17" s="67">
        <v>133340859.212</v>
      </c>
      <c r="P17" s="67">
        <v>11230</v>
      </c>
      <c r="Q17" s="67">
        <v>9437</v>
      </c>
      <c r="R17" s="68">
        <v>18.999682102363</v>
      </c>
      <c r="S17" s="67">
        <v>50.952105040071203</v>
      </c>
      <c r="T17" s="67">
        <v>55.467894129490297</v>
      </c>
      <c r="U17" s="69">
        <v>-8.8628116264629995</v>
      </c>
    </row>
    <row r="18" spans="1:21" ht="12" thickBot="1" x14ac:dyDescent="0.2">
      <c r="A18" s="44"/>
      <c r="B18" s="46" t="s">
        <v>16</v>
      </c>
      <c r="C18" s="52"/>
      <c r="D18" s="67">
        <v>1997544.7771000001</v>
      </c>
      <c r="E18" s="67">
        <v>1566774.7527999999</v>
      </c>
      <c r="F18" s="68">
        <v>127.494062150936</v>
      </c>
      <c r="G18" s="67">
        <v>1338151.7731999999</v>
      </c>
      <c r="H18" s="68">
        <v>49.276398769263302</v>
      </c>
      <c r="I18" s="67">
        <v>104561.655</v>
      </c>
      <c r="J18" s="68">
        <v>5.2345086928064104</v>
      </c>
      <c r="K18" s="67">
        <v>181550.18350000001</v>
      </c>
      <c r="L18" s="68">
        <v>13.567234086298599</v>
      </c>
      <c r="M18" s="68">
        <v>-0.42406197017146002</v>
      </c>
      <c r="N18" s="67">
        <v>49852835.225599997</v>
      </c>
      <c r="O18" s="67">
        <v>296544462.76109999</v>
      </c>
      <c r="P18" s="67">
        <v>92837</v>
      </c>
      <c r="Q18" s="67">
        <v>69859</v>
      </c>
      <c r="R18" s="68">
        <v>32.891968107187303</v>
      </c>
      <c r="S18" s="67">
        <v>21.516688142658602</v>
      </c>
      <c r="T18" s="67">
        <v>19.7292635322578</v>
      </c>
      <c r="U18" s="69">
        <v>8.3071548862442501</v>
      </c>
    </row>
    <row r="19" spans="1:21" ht="12" thickBot="1" x14ac:dyDescent="0.2">
      <c r="A19" s="44"/>
      <c r="B19" s="46" t="s">
        <v>17</v>
      </c>
      <c r="C19" s="52"/>
      <c r="D19" s="67">
        <v>651365.76919999998</v>
      </c>
      <c r="E19" s="67">
        <v>531230.696</v>
      </c>
      <c r="F19" s="68">
        <v>122.61448257876999</v>
      </c>
      <c r="G19" s="67">
        <v>477877.7181</v>
      </c>
      <c r="H19" s="68">
        <v>36.3038586083849</v>
      </c>
      <c r="I19" s="67">
        <v>69372.189700000003</v>
      </c>
      <c r="J19" s="68">
        <v>10.6502664064159</v>
      </c>
      <c r="K19" s="67">
        <v>62111.7569</v>
      </c>
      <c r="L19" s="68">
        <v>12.997416399105401</v>
      </c>
      <c r="M19" s="68">
        <v>0.11689305153111799</v>
      </c>
      <c r="N19" s="67">
        <v>18566465.208999999</v>
      </c>
      <c r="O19" s="67">
        <v>81877759.016000003</v>
      </c>
      <c r="P19" s="67">
        <v>16480</v>
      </c>
      <c r="Q19" s="67">
        <v>12555</v>
      </c>
      <c r="R19" s="68">
        <v>31.262445240939901</v>
      </c>
      <c r="S19" s="67">
        <v>39.524621917475699</v>
      </c>
      <c r="T19" s="67">
        <v>38.8820571804062</v>
      </c>
      <c r="U19" s="69">
        <v>1.62573278603686</v>
      </c>
    </row>
    <row r="20" spans="1:21" ht="12" thickBot="1" x14ac:dyDescent="0.2">
      <c r="A20" s="44"/>
      <c r="B20" s="46" t="s">
        <v>18</v>
      </c>
      <c r="C20" s="52"/>
      <c r="D20" s="67">
        <v>905131.3027</v>
      </c>
      <c r="E20" s="67">
        <v>771698.30149999994</v>
      </c>
      <c r="F20" s="68">
        <v>117.290824787438</v>
      </c>
      <c r="G20" s="67">
        <v>698147.98120000004</v>
      </c>
      <c r="H20" s="68">
        <v>29.647485500742999</v>
      </c>
      <c r="I20" s="67">
        <v>63894.320899999999</v>
      </c>
      <c r="J20" s="68">
        <v>7.0591217770729697</v>
      </c>
      <c r="K20" s="67">
        <v>56428.314100000003</v>
      </c>
      <c r="L20" s="68">
        <v>8.0825721221751792</v>
      </c>
      <c r="M20" s="68">
        <v>0.13230958463102499</v>
      </c>
      <c r="N20" s="67">
        <v>23293574.3649</v>
      </c>
      <c r="O20" s="67">
        <v>119932337.73270001</v>
      </c>
      <c r="P20" s="67">
        <v>45876</v>
      </c>
      <c r="Q20" s="67">
        <v>36720</v>
      </c>
      <c r="R20" s="68">
        <v>24.934640522875799</v>
      </c>
      <c r="S20" s="67">
        <v>19.729952539454199</v>
      </c>
      <c r="T20" s="67">
        <v>20.8174039787582</v>
      </c>
      <c r="U20" s="69">
        <v>-5.5116779279088499</v>
      </c>
    </row>
    <row r="21" spans="1:21" ht="12" thickBot="1" x14ac:dyDescent="0.2">
      <c r="A21" s="44"/>
      <c r="B21" s="46" t="s">
        <v>19</v>
      </c>
      <c r="C21" s="52"/>
      <c r="D21" s="67">
        <v>453969.82569999999</v>
      </c>
      <c r="E21" s="67">
        <v>317332.29729999998</v>
      </c>
      <c r="F21" s="68">
        <v>143.058185240699</v>
      </c>
      <c r="G21" s="67">
        <v>286157.28230000002</v>
      </c>
      <c r="H21" s="68">
        <v>58.643464199547999</v>
      </c>
      <c r="I21" s="67">
        <v>35436.850400000003</v>
      </c>
      <c r="J21" s="68">
        <v>7.8059924677500501</v>
      </c>
      <c r="K21" s="67">
        <v>37683.658499999998</v>
      </c>
      <c r="L21" s="68">
        <v>13.168862311354101</v>
      </c>
      <c r="M21" s="68">
        <v>-5.9622876053820002E-2</v>
      </c>
      <c r="N21" s="67">
        <v>11411384.2192</v>
      </c>
      <c r="O21" s="67">
        <v>50317310.038099997</v>
      </c>
      <c r="P21" s="67">
        <v>41818</v>
      </c>
      <c r="Q21" s="67">
        <v>34076</v>
      </c>
      <c r="R21" s="68">
        <v>22.7198027937551</v>
      </c>
      <c r="S21" s="67">
        <v>10.855847379119</v>
      </c>
      <c r="T21" s="67">
        <v>10.6563948145322</v>
      </c>
      <c r="U21" s="69">
        <v>1.8372823200375801</v>
      </c>
    </row>
    <row r="22" spans="1:21" ht="12" thickBot="1" x14ac:dyDescent="0.2">
      <c r="A22" s="44"/>
      <c r="B22" s="46" t="s">
        <v>20</v>
      </c>
      <c r="C22" s="52"/>
      <c r="D22" s="67">
        <v>1161431.3994</v>
      </c>
      <c r="E22" s="67">
        <v>850642.32680000004</v>
      </c>
      <c r="F22" s="68">
        <v>136.53581097582401</v>
      </c>
      <c r="G22" s="67">
        <v>849509.32</v>
      </c>
      <c r="H22" s="68">
        <v>36.717911393838499</v>
      </c>
      <c r="I22" s="67">
        <v>152045.96599999999</v>
      </c>
      <c r="J22" s="68">
        <v>13.0912567094834</v>
      </c>
      <c r="K22" s="67">
        <v>108383.13710000001</v>
      </c>
      <c r="L22" s="68">
        <v>12.7583223101072</v>
      </c>
      <c r="M22" s="68">
        <v>0.402856293592188</v>
      </c>
      <c r="N22" s="67">
        <v>38383016.2918</v>
      </c>
      <c r="O22" s="67">
        <v>137406978.52939999</v>
      </c>
      <c r="P22" s="67">
        <v>73906</v>
      </c>
      <c r="Q22" s="67">
        <v>53832</v>
      </c>
      <c r="R22" s="68">
        <v>37.290087680190197</v>
      </c>
      <c r="S22" s="67">
        <v>15.714981184207</v>
      </c>
      <c r="T22" s="67">
        <v>16.015262197206098</v>
      </c>
      <c r="U22" s="69">
        <v>-1.9107946072562301</v>
      </c>
    </row>
    <row r="23" spans="1:21" ht="12" thickBot="1" x14ac:dyDescent="0.2">
      <c r="A23" s="44"/>
      <c r="B23" s="46" t="s">
        <v>21</v>
      </c>
      <c r="C23" s="52"/>
      <c r="D23" s="67">
        <v>2568342.3539</v>
      </c>
      <c r="E23" s="67">
        <v>2627670.355</v>
      </c>
      <c r="F23" s="68">
        <v>97.742182500666104</v>
      </c>
      <c r="G23" s="67">
        <v>2380255.5194000001</v>
      </c>
      <c r="H23" s="68">
        <v>7.9019598092313901</v>
      </c>
      <c r="I23" s="67">
        <v>247035.59909999999</v>
      </c>
      <c r="J23" s="68">
        <v>9.6184840282246302</v>
      </c>
      <c r="K23" s="67">
        <v>15159.3213</v>
      </c>
      <c r="L23" s="68">
        <v>0.63687789720245103</v>
      </c>
      <c r="M23" s="68">
        <v>15.2959537707008</v>
      </c>
      <c r="N23" s="67">
        <v>111461108.1065</v>
      </c>
      <c r="O23" s="67">
        <v>303453928.79409999</v>
      </c>
      <c r="P23" s="67">
        <v>90737</v>
      </c>
      <c r="Q23" s="67">
        <v>72232</v>
      </c>
      <c r="R23" s="68">
        <v>25.618839295602999</v>
      </c>
      <c r="S23" s="67">
        <v>28.305347916505902</v>
      </c>
      <c r="T23" s="67">
        <v>27.877023046572202</v>
      </c>
      <c r="U23" s="69">
        <v>1.51322948298408</v>
      </c>
    </row>
    <row r="24" spans="1:21" ht="12" thickBot="1" x14ac:dyDescent="0.2">
      <c r="A24" s="44"/>
      <c r="B24" s="46" t="s">
        <v>22</v>
      </c>
      <c r="C24" s="52"/>
      <c r="D24" s="67">
        <v>223831.2475</v>
      </c>
      <c r="E24" s="67">
        <v>252118.7487</v>
      </c>
      <c r="F24" s="68">
        <v>88.780088214042493</v>
      </c>
      <c r="G24" s="67">
        <v>200544.59700000001</v>
      </c>
      <c r="H24" s="68">
        <v>11.6117067467043</v>
      </c>
      <c r="I24" s="67">
        <v>34358.450900000003</v>
      </c>
      <c r="J24" s="68">
        <v>15.350158337477</v>
      </c>
      <c r="K24" s="67">
        <v>16958.147499999999</v>
      </c>
      <c r="L24" s="68">
        <v>8.4560480579788493</v>
      </c>
      <c r="M24" s="68">
        <v>1.0260733609021899</v>
      </c>
      <c r="N24" s="67">
        <v>5964360.3441000003</v>
      </c>
      <c r="O24" s="67">
        <v>31422690.331099998</v>
      </c>
      <c r="P24" s="67">
        <v>24750</v>
      </c>
      <c r="Q24" s="67">
        <v>20628</v>
      </c>
      <c r="R24" s="68">
        <v>19.9825479930192</v>
      </c>
      <c r="S24" s="67">
        <v>9.0436867676767694</v>
      </c>
      <c r="T24" s="67">
        <v>8.8923171999224309</v>
      </c>
      <c r="U24" s="69">
        <v>1.6737595147075</v>
      </c>
    </row>
    <row r="25" spans="1:21" ht="12" thickBot="1" x14ac:dyDescent="0.2">
      <c r="A25" s="44"/>
      <c r="B25" s="46" t="s">
        <v>23</v>
      </c>
      <c r="C25" s="52"/>
      <c r="D25" s="67">
        <v>224558.12820000001</v>
      </c>
      <c r="E25" s="67">
        <v>221756.6495</v>
      </c>
      <c r="F25" s="68">
        <v>101.26331215154801</v>
      </c>
      <c r="G25" s="67">
        <v>188163.84880000001</v>
      </c>
      <c r="H25" s="68">
        <v>19.3418021751264</v>
      </c>
      <c r="I25" s="67">
        <v>16806.6633</v>
      </c>
      <c r="J25" s="68">
        <v>7.4843264123716597</v>
      </c>
      <c r="K25" s="67">
        <v>16658.767599999999</v>
      </c>
      <c r="L25" s="68">
        <v>8.8533305979017598</v>
      </c>
      <c r="M25" s="68">
        <v>8.8779496509690005E-3</v>
      </c>
      <c r="N25" s="67">
        <v>6179015.0835999995</v>
      </c>
      <c r="O25" s="67">
        <v>39354172.094899997</v>
      </c>
      <c r="P25" s="67">
        <v>16584</v>
      </c>
      <c r="Q25" s="67">
        <v>13643</v>
      </c>
      <c r="R25" s="68">
        <v>21.556842336729499</v>
      </c>
      <c r="S25" s="67">
        <v>13.5406493125904</v>
      </c>
      <c r="T25" s="67">
        <v>12.857060910356999</v>
      </c>
      <c r="U25" s="69">
        <v>5.0484167077414197</v>
      </c>
    </row>
    <row r="26" spans="1:21" ht="12" thickBot="1" x14ac:dyDescent="0.2">
      <c r="A26" s="44"/>
      <c r="B26" s="46" t="s">
        <v>24</v>
      </c>
      <c r="C26" s="52"/>
      <c r="D26" s="67">
        <v>615900.04920000001</v>
      </c>
      <c r="E26" s="67">
        <v>530196.1727</v>
      </c>
      <c r="F26" s="68">
        <v>116.164559631496</v>
      </c>
      <c r="G26" s="67">
        <v>458492.46730000002</v>
      </c>
      <c r="H26" s="68">
        <v>34.331552452094101</v>
      </c>
      <c r="I26" s="67">
        <v>114785.5145</v>
      </c>
      <c r="J26" s="68">
        <v>18.637036098486501</v>
      </c>
      <c r="K26" s="67">
        <v>94502.411099999998</v>
      </c>
      <c r="L26" s="68">
        <v>20.611551517195402</v>
      </c>
      <c r="M26" s="68">
        <v>0.21463053866992801</v>
      </c>
      <c r="N26" s="67">
        <v>14283820.343699999</v>
      </c>
      <c r="O26" s="67">
        <v>73217998.447099999</v>
      </c>
      <c r="P26" s="67">
        <v>43870</v>
      </c>
      <c r="Q26" s="67">
        <v>34969</v>
      </c>
      <c r="R26" s="68">
        <v>25.453973519402901</v>
      </c>
      <c r="S26" s="67">
        <v>14.039207868703</v>
      </c>
      <c r="T26" s="67">
        <v>13.0495631416397</v>
      </c>
      <c r="U26" s="69">
        <v>7.0491493275017501</v>
      </c>
    </row>
    <row r="27" spans="1:21" ht="12" thickBot="1" x14ac:dyDescent="0.2">
      <c r="A27" s="44"/>
      <c r="B27" s="46" t="s">
        <v>25</v>
      </c>
      <c r="C27" s="52"/>
      <c r="D27" s="67">
        <v>249462.79980000001</v>
      </c>
      <c r="E27" s="67">
        <v>279333.83850000001</v>
      </c>
      <c r="F27" s="68">
        <v>89.306330067132194</v>
      </c>
      <c r="G27" s="67">
        <v>215552.89050000001</v>
      </c>
      <c r="H27" s="68">
        <v>15.731595721747</v>
      </c>
      <c r="I27" s="67">
        <v>66544.653300000005</v>
      </c>
      <c r="J27" s="68">
        <v>26.675180970208899</v>
      </c>
      <c r="K27" s="67">
        <v>67105.240099999995</v>
      </c>
      <c r="L27" s="68">
        <v>31.1316818551315</v>
      </c>
      <c r="M27" s="68">
        <v>-8.3538453802509995E-3</v>
      </c>
      <c r="N27" s="67">
        <v>6575459.1327999998</v>
      </c>
      <c r="O27" s="67">
        <v>25899878.6292</v>
      </c>
      <c r="P27" s="67">
        <v>34101</v>
      </c>
      <c r="Q27" s="67">
        <v>27859</v>
      </c>
      <c r="R27" s="68">
        <v>22.405685774794499</v>
      </c>
      <c r="S27" s="67">
        <v>7.3154100994105704</v>
      </c>
      <c r="T27" s="67">
        <v>7.1586426684374898</v>
      </c>
      <c r="U27" s="69">
        <v>2.14297529246811</v>
      </c>
    </row>
    <row r="28" spans="1:21" ht="12" thickBot="1" x14ac:dyDescent="0.2">
      <c r="A28" s="44"/>
      <c r="B28" s="46" t="s">
        <v>26</v>
      </c>
      <c r="C28" s="52"/>
      <c r="D28" s="67">
        <v>733200.07779999997</v>
      </c>
      <c r="E28" s="67">
        <v>811236.35100000002</v>
      </c>
      <c r="F28" s="68">
        <v>90.380574896106907</v>
      </c>
      <c r="G28" s="67">
        <v>655722.44680000003</v>
      </c>
      <c r="H28" s="68">
        <v>11.8156136606425</v>
      </c>
      <c r="I28" s="67">
        <v>39860.359299999996</v>
      </c>
      <c r="J28" s="68">
        <v>5.4364914171317098</v>
      </c>
      <c r="K28" s="67">
        <v>60584.815799999997</v>
      </c>
      <c r="L28" s="68">
        <v>9.2393993976660092</v>
      </c>
      <c r="M28" s="68">
        <v>-0.34207344243505999</v>
      </c>
      <c r="N28" s="67">
        <v>17693953.807500001</v>
      </c>
      <c r="O28" s="67">
        <v>93216052.502599999</v>
      </c>
      <c r="P28" s="67">
        <v>39616</v>
      </c>
      <c r="Q28" s="67">
        <v>34707</v>
      </c>
      <c r="R28" s="68">
        <v>14.1441207825511</v>
      </c>
      <c r="S28" s="67">
        <v>18.507675631058198</v>
      </c>
      <c r="T28" s="67">
        <v>18.0116917595874</v>
      </c>
      <c r="U28" s="69">
        <v>2.6798820195359001</v>
      </c>
    </row>
    <row r="29" spans="1:21" ht="12" thickBot="1" x14ac:dyDescent="0.2">
      <c r="A29" s="44"/>
      <c r="B29" s="46" t="s">
        <v>27</v>
      </c>
      <c r="C29" s="52"/>
      <c r="D29" s="67">
        <v>725034.70959999994</v>
      </c>
      <c r="E29" s="67">
        <v>627561.66090000002</v>
      </c>
      <c r="F29" s="68">
        <v>115.532027332615</v>
      </c>
      <c r="G29" s="67">
        <v>536119.51179999998</v>
      </c>
      <c r="H29" s="68">
        <v>35.237515822866598</v>
      </c>
      <c r="I29" s="67">
        <v>103330.9515</v>
      </c>
      <c r="J29" s="68">
        <v>14.2518627221319</v>
      </c>
      <c r="K29" s="67">
        <v>94015.785300000003</v>
      </c>
      <c r="L29" s="68">
        <v>17.536348375821198</v>
      </c>
      <c r="M29" s="68">
        <v>9.9080874241232006E-2</v>
      </c>
      <c r="N29" s="67">
        <v>18426578.302499998</v>
      </c>
      <c r="O29" s="67">
        <v>63070836.481799997</v>
      </c>
      <c r="P29" s="67">
        <v>110877</v>
      </c>
      <c r="Q29" s="67">
        <v>97797</v>
      </c>
      <c r="R29" s="68">
        <v>13.3746433939691</v>
      </c>
      <c r="S29" s="67">
        <v>6.5390902495558203</v>
      </c>
      <c r="T29" s="67">
        <v>6.5990942840782401</v>
      </c>
      <c r="U29" s="69">
        <v>-0.91762052873493505</v>
      </c>
    </row>
    <row r="30" spans="1:21" ht="12" thickBot="1" x14ac:dyDescent="0.2">
      <c r="A30" s="44"/>
      <c r="B30" s="46" t="s">
        <v>28</v>
      </c>
      <c r="C30" s="52"/>
      <c r="D30" s="67">
        <v>1299239.3448000001</v>
      </c>
      <c r="E30" s="67">
        <v>1242318.787</v>
      </c>
      <c r="F30" s="68">
        <v>104.581799647211</v>
      </c>
      <c r="G30" s="67">
        <v>968461.13899999997</v>
      </c>
      <c r="H30" s="68">
        <v>34.155031366725801</v>
      </c>
      <c r="I30" s="67">
        <v>122641.92419999999</v>
      </c>
      <c r="J30" s="68">
        <v>9.4395174138510303</v>
      </c>
      <c r="K30" s="67">
        <v>149119.19529999999</v>
      </c>
      <c r="L30" s="68">
        <v>15.397540416952101</v>
      </c>
      <c r="M30" s="68">
        <v>-0.17755776542874099</v>
      </c>
      <c r="N30" s="67">
        <v>29517414.115899999</v>
      </c>
      <c r="O30" s="67">
        <v>110165666.9956</v>
      </c>
      <c r="P30" s="67">
        <v>79243</v>
      </c>
      <c r="Q30" s="67">
        <v>63608</v>
      </c>
      <c r="R30" s="68">
        <v>24.5802414790592</v>
      </c>
      <c r="S30" s="67">
        <v>16.395635511023102</v>
      </c>
      <c r="T30" s="67">
        <v>17.3878825619419</v>
      </c>
      <c r="U30" s="69">
        <v>-6.0518974714443603</v>
      </c>
    </row>
    <row r="31" spans="1:21" ht="12" thickBot="1" x14ac:dyDescent="0.2">
      <c r="A31" s="44"/>
      <c r="B31" s="46" t="s">
        <v>29</v>
      </c>
      <c r="C31" s="52"/>
      <c r="D31" s="67">
        <v>912474.46680000005</v>
      </c>
      <c r="E31" s="67">
        <v>605462.16330000001</v>
      </c>
      <c r="F31" s="68">
        <v>150.70709981721501</v>
      </c>
      <c r="G31" s="67">
        <v>566279.32010000001</v>
      </c>
      <c r="H31" s="68">
        <v>61.135050214947803</v>
      </c>
      <c r="I31" s="67">
        <v>31327.359700000001</v>
      </c>
      <c r="J31" s="68">
        <v>3.4332313768585099</v>
      </c>
      <c r="K31" s="67">
        <v>44103.868499999997</v>
      </c>
      <c r="L31" s="68">
        <v>7.7883593722284701</v>
      </c>
      <c r="M31" s="68">
        <v>-0.28969134079474201</v>
      </c>
      <c r="N31" s="67">
        <v>32856941.8554</v>
      </c>
      <c r="O31" s="67">
        <v>127005509.8945</v>
      </c>
      <c r="P31" s="67">
        <v>25966</v>
      </c>
      <c r="Q31" s="67">
        <v>20624</v>
      </c>
      <c r="R31" s="68">
        <v>25.901861908456201</v>
      </c>
      <c r="S31" s="67">
        <v>35.1411255796041</v>
      </c>
      <c r="T31" s="67">
        <v>47.548242615399502</v>
      </c>
      <c r="U31" s="69">
        <v>-35.3065442018639</v>
      </c>
    </row>
    <row r="32" spans="1:21" ht="12" thickBot="1" x14ac:dyDescent="0.2">
      <c r="A32" s="44"/>
      <c r="B32" s="46" t="s">
        <v>30</v>
      </c>
      <c r="C32" s="52"/>
      <c r="D32" s="67">
        <v>123770.1897</v>
      </c>
      <c r="E32" s="67">
        <v>131792.878</v>
      </c>
      <c r="F32" s="68">
        <v>93.912654142054606</v>
      </c>
      <c r="G32" s="67">
        <v>120845.43550000001</v>
      </c>
      <c r="H32" s="68">
        <v>2.42024383287522</v>
      </c>
      <c r="I32" s="67">
        <v>34444.9107</v>
      </c>
      <c r="J32" s="68">
        <v>27.8297308774344</v>
      </c>
      <c r="K32" s="67">
        <v>39332.759299999998</v>
      </c>
      <c r="L32" s="68">
        <v>32.547989203944702</v>
      </c>
      <c r="M32" s="68">
        <v>-0.124269150880548</v>
      </c>
      <c r="N32" s="67">
        <v>4145773.5436999998</v>
      </c>
      <c r="O32" s="67">
        <v>12781976.1884</v>
      </c>
      <c r="P32" s="67">
        <v>26472</v>
      </c>
      <c r="Q32" s="67">
        <v>23170</v>
      </c>
      <c r="R32" s="68">
        <v>14.251186879585701</v>
      </c>
      <c r="S32" s="67">
        <v>4.6755133612873996</v>
      </c>
      <c r="T32" s="67">
        <v>4.48292384980578</v>
      </c>
      <c r="U32" s="69">
        <v>4.11910942392399</v>
      </c>
    </row>
    <row r="33" spans="1:21" ht="12" thickBot="1" x14ac:dyDescent="0.2">
      <c r="A33" s="44"/>
      <c r="B33" s="46" t="s">
        <v>31</v>
      </c>
      <c r="C33" s="52"/>
      <c r="D33" s="67">
        <v>3.0769000000000002</v>
      </c>
      <c r="E33" s="70"/>
      <c r="F33" s="70"/>
      <c r="G33" s="67">
        <v>86.875799999999998</v>
      </c>
      <c r="H33" s="68">
        <v>-96.458277218742197</v>
      </c>
      <c r="I33" s="67">
        <v>-3.1099999999999999E-2</v>
      </c>
      <c r="J33" s="68">
        <v>-1.0107575806818601</v>
      </c>
      <c r="K33" s="67">
        <v>16.874099999999999</v>
      </c>
      <c r="L33" s="68">
        <v>19.423245598889501</v>
      </c>
      <c r="M33" s="68">
        <v>-1.0018430612595599</v>
      </c>
      <c r="N33" s="67">
        <v>62.053600000000003</v>
      </c>
      <c r="O33" s="67">
        <v>138.37620000000001</v>
      </c>
      <c r="P33" s="67">
        <v>1</v>
      </c>
      <c r="Q33" s="67">
        <v>1</v>
      </c>
      <c r="R33" s="68">
        <v>0</v>
      </c>
      <c r="S33" s="67">
        <v>3.0769000000000002</v>
      </c>
      <c r="T33" s="67">
        <v>5.0442999999999998</v>
      </c>
      <c r="U33" s="69">
        <v>-63.940979557346701</v>
      </c>
    </row>
    <row r="34" spans="1:21" ht="12" thickBot="1" x14ac:dyDescent="0.2">
      <c r="A34" s="44"/>
      <c r="B34" s="46" t="s">
        <v>32</v>
      </c>
      <c r="C34" s="52"/>
      <c r="D34" s="67">
        <v>125097.751</v>
      </c>
      <c r="E34" s="67">
        <v>105876.11139999999</v>
      </c>
      <c r="F34" s="68">
        <v>118.154840922879</v>
      </c>
      <c r="G34" s="67">
        <v>79085.522100000002</v>
      </c>
      <c r="H34" s="68">
        <v>58.180344111302198</v>
      </c>
      <c r="I34" s="67">
        <v>13366.192499999999</v>
      </c>
      <c r="J34" s="68">
        <v>10.684598558450499</v>
      </c>
      <c r="K34" s="67">
        <v>7475.2290999999996</v>
      </c>
      <c r="L34" s="68">
        <v>9.4520828863567701</v>
      </c>
      <c r="M34" s="68">
        <v>0.78806459590649902</v>
      </c>
      <c r="N34" s="67">
        <v>3183300.9038</v>
      </c>
      <c r="O34" s="67">
        <v>22042177.178300001</v>
      </c>
      <c r="P34" s="67">
        <v>8153</v>
      </c>
      <c r="Q34" s="67">
        <v>6729</v>
      </c>
      <c r="R34" s="68">
        <v>21.162134046663699</v>
      </c>
      <c r="S34" s="67">
        <v>15.343769287378899</v>
      </c>
      <c r="T34" s="67">
        <v>16.3396058106702</v>
      </c>
      <c r="U34" s="69">
        <v>-6.4901687756116697</v>
      </c>
    </row>
    <row r="35" spans="1:21" ht="12" customHeight="1" thickBot="1" x14ac:dyDescent="0.2">
      <c r="A35" s="44"/>
      <c r="B35" s="46" t="s">
        <v>70</v>
      </c>
      <c r="C35" s="52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67">
        <v>15611.97</v>
      </c>
      <c r="O35" s="67">
        <v>15611.97</v>
      </c>
      <c r="P35" s="67">
        <v>5</v>
      </c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36</v>
      </c>
      <c r="C36" s="52"/>
      <c r="D36" s="70"/>
      <c r="E36" s="67">
        <v>344899.08429999999</v>
      </c>
      <c r="F36" s="70"/>
      <c r="G36" s="70"/>
      <c r="H36" s="70"/>
      <c r="I36" s="70"/>
      <c r="J36" s="70"/>
      <c r="K36" s="70"/>
      <c r="L36" s="70"/>
      <c r="M36" s="70"/>
      <c r="N36" s="67">
        <v>78672.649999999994</v>
      </c>
      <c r="O36" s="67">
        <v>78672.649999999994</v>
      </c>
      <c r="P36" s="67">
        <v>753</v>
      </c>
      <c r="Q36" s="70"/>
      <c r="R36" s="70"/>
      <c r="S36" s="70"/>
      <c r="T36" s="70"/>
      <c r="U36" s="71"/>
    </row>
    <row r="37" spans="1:21" ht="12" customHeight="1" thickBot="1" x14ac:dyDescent="0.2">
      <c r="A37" s="44"/>
      <c r="B37" s="46" t="s">
        <v>37</v>
      </c>
      <c r="C37" s="52"/>
      <c r="D37" s="70"/>
      <c r="E37" s="67">
        <v>65167.306799999998</v>
      </c>
      <c r="F37" s="70"/>
      <c r="G37" s="70"/>
      <c r="H37" s="70"/>
      <c r="I37" s="70"/>
      <c r="J37" s="70"/>
      <c r="K37" s="70"/>
      <c r="L37" s="70"/>
      <c r="M37" s="70"/>
      <c r="N37" s="67">
        <v>13108.41</v>
      </c>
      <c r="O37" s="67">
        <v>13108.41</v>
      </c>
      <c r="P37" s="67">
        <v>431</v>
      </c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38</v>
      </c>
      <c r="C38" s="52"/>
      <c r="D38" s="70"/>
      <c r="E38" s="67">
        <v>160083.2157</v>
      </c>
      <c r="F38" s="70"/>
      <c r="G38" s="70"/>
      <c r="H38" s="70"/>
      <c r="I38" s="70"/>
      <c r="J38" s="70"/>
      <c r="K38" s="70"/>
      <c r="L38" s="70"/>
      <c r="M38" s="70"/>
      <c r="N38" s="67">
        <v>90130.42</v>
      </c>
      <c r="O38" s="67">
        <v>90130.42</v>
      </c>
      <c r="P38" s="67">
        <v>398</v>
      </c>
      <c r="Q38" s="70"/>
      <c r="R38" s="70"/>
      <c r="S38" s="70"/>
      <c r="T38" s="70"/>
      <c r="U38" s="71"/>
    </row>
    <row r="39" spans="1:21" ht="12" thickBot="1" x14ac:dyDescent="0.2">
      <c r="A39" s="44"/>
      <c r="B39" s="46" t="s">
        <v>71</v>
      </c>
      <c r="C39" s="52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67">
        <v>7</v>
      </c>
      <c r="Q39" s="70"/>
      <c r="R39" s="70"/>
      <c r="S39" s="70"/>
      <c r="T39" s="70"/>
      <c r="U39" s="71"/>
    </row>
    <row r="40" spans="1:21" ht="12" customHeight="1" thickBot="1" x14ac:dyDescent="0.2">
      <c r="A40" s="44"/>
      <c r="B40" s="46" t="s">
        <v>33</v>
      </c>
      <c r="C40" s="52"/>
      <c r="D40" s="67">
        <v>437771.62390000001</v>
      </c>
      <c r="E40" s="67">
        <v>52506.810599999997</v>
      </c>
      <c r="F40" s="68">
        <v>833.74255434208396</v>
      </c>
      <c r="G40" s="67">
        <v>172941.45269999999</v>
      </c>
      <c r="H40" s="68">
        <v>153.13284759981701</v>
      </c>
      <c r="I40" s="67">
        <v>17440.138299999999</v>
      </c>
      <c r="J40" s="68">
        <v>3.9838439377660202</v>
      </c>
      <c r="K40" s="67">
        <v>7965.2067999999999</v>
      </c>
      <c r="L40" s="68">
        <v>4.6057244666593498</v>
      </c>
      <c r="M40" s="68">
        <v>1.1895399250651</v>
      </c>
      <c r="N40" s="67">
        <v>7461420.6873000003</v>
      </c>
      <c r="O40" s="67">
        <v>25526705.176100001</v>
      </c>
      <c r="P40" s="67">
        <v>248</v>
      </c>
      <c r="Q40" s="67">
        <v>229</v>
      </c>
      <c r="R40" s="68">
        <v>8.2969432314410607</v>
      </c>
      <c r="S40" s="67">
        <v>1765.2081608870999</v>
      </c>
      <c r="T40" s="67">
        <v>552.52117729257702</v>
      </c>
      <c r="U40" s="69">
        <v>68.699375544756805</v>
      </c>
    </row>
    <row r="41" spans="1:21" ht="12" thickBot="1" x14ac:dyDescent="0.2">
      <c r="A41" s="44"/>
      <c r="B41" s="46" t="s">
        <v>34</v>
      </c>
      <c r="C41" s="52"/>
      <c r="D41" s="67">
        <v>584087.70909999998</v>
      </c>
      <c r="E41" s="67">
        <v>234028.0778</v>
      </c>
      <c r="F41" s="68">
        <v>249.580184818319</v>
      </c>
      <c r="G41" s="67">
        <v>294754.59370000003</v>
      </c>
      <c r="H41" s="68">
        <v>98.160680642175905</v>
      </c>
      <c r="I41" s="67">
        <v>36842.441599999998</v>
      </c>
      <c r="J41" s="68">
        <v>6.30768992841318</v>
      </c>
      <c r="K41" s="67">
        <v>18998.136699999999</v>
      </c>
      <c r="L41" s="68">
        <v>6.4454081822847602</v>
      </c>
      <c r="M41" s="68">
        <v>0.93926605444417</v>
      </c>
      <c r="N41" s="67">
        <v>13645076.5219</v>
      </c>
      <c r="O41" s="67">
        <v>57547492.364699997</v>
      </c>
      <c r="P41" s="67">
        <v>2567</v>
      </c>
      <c r="Q41" s="67">
        <v>1531</v>
      </c>
      <c r="R41" s="68">
        <v>67.668190725016302</v>
      </c>
      <c r="S41" s="67">
        <v>227.53708963770899</v>
      </c>
      <c r="T41" s="67">
        <v>179.52838628347499</v>
      </c>
      <c r="U41" s="69">
        <v>21.099286903368299</v>
      </c>
    </row>
    <row r="42" spans="1:21" ht="12" thickBot="1" x14ac:dyDescent="0.2">
      <c r="A42" s="44"/>
      <c r="B42" s="46" t="s">
        <v>39</v>
      </c>
      <c r="C42" s="52"/>
      <c r="D42" s="70"/>
      <c r="E42" s="67">
        <v>82618.487399999998</v>
      </c>
      <c r="F42" s="70"/>
      <c r="G42" s="70"/>
      <c r="H42" s="70"/>
      <c r="I42" s="70"/>
      <c r="J42" s="70"/>
      <c r="K42" s="70"/>
      <c r="L42" s="70"/>
      <c r="M42" s="70"/>
      <c r="N42" s="67">
        <v>76149.850000000006</v>
      </c>
      <c r="O42" s="67">
        <v>76149.850000000006</v>
      </c>
      <c r="P42" s="67">
        <v>371</v>
      </c>
      <c r="Q42" s="70"/>
      <c r="R42" s="70"/>
      <c r="S42" s="70"/>
      <c r="T42" s="70"/>
      <c r="U42" s="71"/>
    </row>
    <row r="43" spans="1:21" ht="12" thickBot="1" x14ac:dyDescent="0.2">
      <c r="A43" s="44"/>
      <c r="B43" s="46" t="s">
        <v>40</v>
      </c>
      <c r="C43" s="52"/>
      <c r="D43" s="70"/>
      <c r="E43" s="67">
        <v>17401.481299999999</v>
      </c>
      <c r="F43" s="70"/>
      <c r="G43" s="70"/>
      <c r="H43" s="70"/>
      <c r="I43" s="70"/>
      <c r="J43" s="70"/>
      <c r="K43" s="70"/>
      <c r="L43" s="70"/>
      <c r="M43" s="70"/>
      <c r="N43" s="67">
        <v>45724.95</v>
      </c>
      <c r="O43" s="67">
        <v>45724.95</v>
      </c>
      <c r="P43" s="67">
        <v>78</v>
      </c>
      <c r="Q43" s="70"/>
      <c r="R43" s="70"/>
      <c r="S43" s="70"/>
      <c r="T43" s="70"/>
      <c r="U43" s="71"/>
    </row>
    <row r="44" spans="1:21" ht="12" thickBot="1" x14ac:dyDescent="0.2">
      <c r="A44" s="45"/>
      <c r="B44" s="46" t="s">
        <v>35</v>
      </c>
      <c r="C44" s="52"/>
      <c r="D44" s="72">
        <v>10472.641799999999</v>
      </c>
      <c r="E44" s="73"/>
      <c r="F44" s="73"/>
      <c r="G44" s="72">
        <v>8435.0501999999997</v>
      </c>
      <c r="H44" s="74">
        <v>24.156247463707999</v>
      </c>
      <c r="I44" s="72">
        <v>1634.6312</v>
      </c>
      <c r="J44" s="74">
        <v>15.6085850277052</v>
      </c>
      <c r="K44" s="72">
        <v>886.62530000000004</v>
      </c>
      <c r="L44" s="74">
        <v>10.511203596630599</v>
      </c>
      <c r="M44" s="74">
        <v>0.84365503668799002</v>
      </c>
      <c r="N44" s="72">
        <v>638195.70550000004</v>
      </c>
      <c r="O44" s="72">
        <v>2768160.6756000002</v>
      </c>
      <c r="P44" s="72">
        <v>19</v>
      </c>
      <c r="Q44" s="72">
        <v>19</v>
      </c>
      <c r="R44" s="74">
        <v>0</v>
      </c>
      <c r="S44" s="72">
        <v>551.19167368421097</v>
      </c>
      <c r="T44" s="72">
        <v>605.59437894736902</v>
      </c>
      <c r="U44" s="75">
        <v>-9.8700157967782403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7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88269</v>
      </c>
      <c r="D2" s="32">
        <v>683932.52790085506</v>
      </c>
      <c r="E2" s="32">
        <v>547050.61767777801</v>
      </c>
      <c r="F2" s="32">
        <v>136881.91022307699</v>
      </c>
      <c r="G2" s="32">
        <v>547050.61767777801</v>
      </c>
      <c r="H2" s="32">
        <v>0.20013949423227301</v>
      </c>
    </row>
    <row r="3" spans="1:8" ht="14.25" x14ac:dyDescent="0.2">
      <c r="A3" s="32">
        <v>2</v>
      </c>
      <c r="B3" s="33">
        <v>13</v>
      </c>
      <c r="C3" s="32">
        <v>10786.708000000001</v>
      </c>
      <c r="D3" s="32">
        <v>95385.946798328398</v>
      </c>
      <c r="E3" s="32">
        <v>74589.989042810703</v>
      </c>
      <c r="F3" s="32">
        <v>20795.957755517698</v>
      </c>
      <c r="G3" s="32">
        <v>74589.989042810703</v>
      </c>
      <c r="H3" s="32">
        <v>0.21801909456836399</v>
      </c>
    </row>
    <row r="4" spans="1:8" ht="14.25" x14ac:dyDescent="0.2">
      <c r="A4" s="32">
        <v>3</v>
      </c>
      <c r="B4" s="33">
        <v>14</v>
      </c>
      <c r="C4" s="32">
        <v>113070</v>
      </c>
      <c r="D4" s="32">
        <v>132205.77770085499</v>
      </c>
      <c r="E4" s="32">
        <v>108965.695482906</v>
      </c>
      <c r="F4" s="32">
        <v>23240.0822179487</v>
      </c>
      <c r="G4" s="32">
        <v>108965.695482906</v>
      </c>
      <c r="H4" s="32">
        <v>0.17578719040959501</v>
      </c>
    </row>
    <row r="5" spans="1:8" ht="14.25" x14ac:dyDescent="0.2">
      <c r="A5" s="32">
        <v>4</v>
      </c>
      <c r="B5" s="33">
        <v>15</v>
      </c>
      <c r="C5" s="32">
        <v>3755</v>
      </c>
      <c r="D5" s="32">
        <v>51086.534634187999</v>
      </c>
      <c r="E5" s="32">
        <v>42300.344710256402</v>
      </c>
      <c r="F5" s="32">
        <v>8786.1899239316208</v>
      </c>
      <c r="G5" s="32">
        <v>42300.344710256402</v>
      </c>
      <c r="H5" s="32">
        <v>0.171986414558089</v>
      </c>
    </row>
    <row r="6" spans="1:8" ht="14.25" x14ac:dyDescent="0.2">
      <c r="A6" s="32">
        <v>5</v>
      </c>
      <c r="B6" s="33">
        <v>16</v>
      </c>
      <c r="C6" s="32">
        <v>10480</v>
      </c>
      <c r="D6" s="32">
        <v>126930.55649572601</v>
      </c>
      <c r="E6" s="32">
        <v>106899.101724786</v>
      </c>
      <c r="F6" s="32">
        <v>20031.4547709402</v>
      </c>
      <c r="G6" s="32">
        <v>106899.101724786</v>
      </c>
      <c r="H6" s="32">
        <v>0.15781428305338399</v>
      </c>
    </row>
    <row r="7" spans="1:8" ht="14.25" x14ac:dyDescent="0.2">
      <c r="A7" s="32">
        <v>6</v>
      </c>
      <c r="B7" s="33">
        <v>17</v>
      </c>
      <c r="C7" s="32">
        <v>24525</v>
      </c>
      <c r="D7" s="32">
        <v>253116.92286324801</v>
      </c>
      <c r="E7" s="32">
        <v>198209.141924786</v>
      </c>
      <c r="F7" s="32">
        <v>54907.780938461503</v>
      </c>
      <c r="G7" s="32">
        <v>198209.141924786</v>
      </c>
      <c r="H7" s="32">
        <v>0.21692655045481399</v>
      </c>
    </row>
    <row r="8" spans="1:8" ht="14.25" x14ac:dyDescent="0.2">
      <c r="A8" s="32">
        <v>7</v>
      </c>
      <c r="B8" s="33">
        <v>18</v>
      </c>
      <c r="C8" s="32">
        <v>87205</v>
      </c>
      <c r="D8" s="32">
        <v>163916.05951025599</v>
      </c>
      <c r="E8" s="32">
        <v>138379.318712821</v>
      </c>
      <c r="F8" s="32">
        <v>25536.740797435901</v>
      </c>
      <c r="G8" s="32">
        <v>138379.318712821</v>
      </c>
      <c r="H8" s="32">
        <v>0.155791573282897</v>
      </c>
    </row>
    <row r="9" spans="1:8" ht="14.25" x14ac:dyDescent="0.2">
      <c r="A9" s="32">
        <v>8</v>
      </c>
      <c r="B9" s="33">
        <v>19</v>
      </c>
      <c r="C9" s="32">
        <v>17795</v>
      </c>
      <c r="D9" s="32">
        <v>91997.964907692294</v>
      </c>
      <c r="E9" s="32">
        <v>73336.316858119695</v>
      </c>
      <c r="F9" s="32">
        <v>18661.648049572599</v>
      </c>
      <c r="G9" s="32">
        <v>73336.316858119695</v>
      </c>
      <c r="H9" s="32">
        <v>0.20284848766271199</v>
      </c>
    </row>
    <row r="10" spans="1:8" ht="14.25" x14ac:dyDescent="0.2">
      <c r="A10" s="32">
        <v>9</v>
      </c>
      <c r="B10" s="33">
        <v>21</v>
      </c>
      <c r="C10" s="32">
        <v>188699</v>
      </c>
      <c r="D10" s="32">
        <v>767964.48344102595</v>
      </c>
      <c r="E10" s="32">
        <v>730651.31101538497</v>
      </c>
      <c r="F10" s="32">
        <v>37313.172425641002</v>
      </c>
      <c r="G10" s="32">
        <v>730651.31101538497</v>
      </c>
      <c r="H10" s="35">
        <v>4.8587106865217999E-2</v>
      </c>
    </row>
    <row r="11" spans="1:8" ht="14.25" x14ac:dyDescent="0.2">
      <c r="A11" s="32">
        <v>10</v>
      </c>
      <c r="B11" s="33">
        <v>22</v>
      </c>
      <c r="C11" s="32">
        <v>31704</v>
      </c>
      <c r="D11" s="32">
        <v>572192.21706752095</v>
      </c>
      <c r="E11" s="32">
        <v>519686.32679572603</v>
      </c>
      <c r="F11" s="32">
        <v>52505.890271794902</v>
      </c>
      <c r="G11" s="32">
        <v>519686.32679572603</v>
      </c>
      <c r="H11" s="32">
        <v>9.1762678179872798E-2</v>
      </c>
    </row>
    <row r="12" spans="1:8" ht="14.25" x14ac:dyDescent="0.2">
      <c r="A12" s="32">
        <v>11</v>
      </c>
      <c r="B12" s="33">
        <v>23</v>
      </c>
      <c r="C12" s="32">
        <v>271598.80200000003</v>
      </c>
      <c r="D12" s="32">
        <v>1997544.7016218901</v>
      </c>
      <c r="E12" s="32">
        <v>1892982.7112918501</v>
      </c>
      <c r="F12" s="32">
        <v>104561.990330036</v>
      </c>
      <c r="G12" s="32">
        <v>1892982.7112918501</v>
      </c>
      <c r="H12" s="32">
        <v>5.2345256777051E-2</v>
      </c>
    </row>
    <row r="13" spans="1:8" ht="14.25" x14ac:dyDescent="0.2">
      <c r="A13" s="32">
        <v>12</v>
      </c>
      <c r="B13" s="33">
        <v>24</v>
      </c>
      <c r="C13" s="32">
        <v>33060.377999999997</v>
      </c>
      <c r="D13" s="32">
        <v>651365.81732649601</v>
      </c>
      <c r="E13" s="32">
        <v>581993.57854529901</v>
      </c>
      <c r="F13" s="32">
        <v>69372.238781196604</v>
      </c>
      <c r="G13" s="32">
        <v>581993.57854529901</v>
      </c>
      <c r="H13" s="32">
        <v>0.10650273154635601</v>
      </c>
    </row>
    <row r="14" spans="1:8" ht="14.25" x14ac:dyDescent="0.2">
      <c r="A14" s="32">
        <v>13</v>
      </c>
      <c r="B14" s="33">
        <v>25</v>
      </c>
      <c r="C14" s="32">
        <v>105428</v>
      </c>
      <c r="D14" s="32">
        <v>905131.38450000004</v>
      </c>
      <c r="E14" s="32">
        <v>841236.98179999995</v>
      </c>
      <c r="F14" s="32">
        <v>63894.402699999999</v>
      </c>
      <c r="G14" s="32">
        <v>841236.98179999995</v>
      </c>
      <c r="H14" s="32">
        <v>7.0591301764766107E-2</v>
      </c>
    </row>
    <row r="15" spans="1:8" ht="14.25" x14ac:dyDescent="0.2">
      <c r="A15" s="32">
        <v>14</v>
      </c>
      <c r="B15" s="33">
        <v>26</v>
      </c>
      <c r="C15" s="32">
        <v>116425</v>
      </c>
      <c r="D15" s="32">
        <v>453968.718563603</v>
      </c>
      <c r="E15" s="32">
        <v>418532.97526159103</v>
      </c>
      <c r="F15" s="32">
        <v>35435.743302012001</v>
      </c>
      <c r="G15" s="32">
        <v>418532.97526159103</v>
      </c>
      <c r="H15" s="32">
        <v>7.8057676339756896E-2</v>
      </c>
    </row>
    <row r="16" spans="1:8" ht="14.25" x14ac:dyDescent="0.2">
      <c r="A16" s="32">
        <v>15</v>
      </c>
      <c r="B16" s="33">
        <v>27</v>
      </c>
      <c r="C16" s="32">
        <v>165053.85399999999</v>
      </c>
      <c r="D16" s="32">
        <v>1161432.3514</v>
      </c>
      <c r="E16" s="32">
        <v>1009385.4309</v>
      </c>
      <c r="F16" s="32">
        <v>152046.92050000001</v>
      </c>
      <c r="G16" s="32">
        <v>1009385.4309</v>
      </c>
      <c r="H16" s="32">
        <v>0.13091328161878901</v>
      </c>
    </row>
    <row r="17" spans="1:8" ht="14.25" x14ac:dyDescent="0.2">
      <c r="A17" s="32">
        <v>16</v>
      </c>
      <c r="B17" s="33">
        <v>29</v>
      </c>
      <c r="C17" s="32">
        <v>226983</v>
      </c>
      <c r="D17" s="32">
        <v>2568343.7456119698</v>
      </c>
      <c r="E17" s="32">
        <v>2321306.7913282099</v>
      </c>
      <c r="F17" s="32">
        <v>247036.95428376101</v>
      </c>
      <c r="G17" s="32">
        <v>2321306.7913282099</v>
      </c>
      <c r="H17" s="32">
        <v>9.6185315811337602E-2</v>
      </c>
    </row>
    <row r="18" spans="1:8" ht="14.25" x14ac:dyDescent="0.2">
      <c r="A18" s="32">
        <v>17</v>
      </c>
      <c r="B18" s="33">
        <v>31</v>
      </c>
      <c r="C18" s="32">
        <v>36673.981</v>
      </c>
      <c r="D18" s="32">
        <v>223831.22679976601</v>
      </c>
      <c r="E18" s="32">
        <v>189472.799036902</v>
      </c>
      <c r="F18" s="32">
        <v>34358.427762863001</v>
      </c>
      <c r="G18" s="32">
        <v>189472.799036902</v>
      </c>
      <c r="H18" s="32">
        <v>0.15350149420214401</v>
      </c>
    </row>
    <row r="19" spans="1:8" ht="14.25" x14ac:dyDescent="0.2">
      <c r="A19" s="32">
        <v>18</v>
      </c>
      <c r="B19" s="33">
        <v>32</v>
      </c>
      <c r="C19" s="32">
        <v>13820.126</v>
      </c>
      <c r="D19" s="32">
        <v>224558.12420915201</v>
      </c>
      <c r="E19" s="32">
        <v>207751.466643989</v>
      </c>
      <c r="F19" s="32">
        <v>16806.657565163001</v>
      </c>
      <c r="G19" s="32">
        <v>207751.466643989</v>
      </c>
      <c r="H19" s="32">
        <v>7.4843239915512394E-2</v>
      </c>
    </row>
    <row r="20" spans="1:8" ht="14.25" x14ac:dyDescent="0.2">
      <c r="A20" s="32">
        <v>19</v>
      </c>
      <c r="B20" s="33">
        <v>33</v>
      </c>
      <c r="C20" s="32">
        <v>58413.156999999999</v>
      </c>
      <c r="D20" s="32">
        <v>615900.03169784404</v>
      </c>
      <c r="E20" s="32">
        <v>501114.47330504598</v>
      </c>
      <c r="F20" s="32">
        <v>114785.55839279899</v>
      </c>
      <c r="G20" s="32">
        <v>501114.47330504598</v>
      </c>
      <c r="H20" s="32">
        <v>0.18637043754709801</v>
      </c>
    </row>
    <row r="21" spans="1:8" ht="14.25" x14ac:dyDescent="0.2">
      <c r="A21" s="32">
        <v>20</v>
      </c>
      <c r="B21" s="33">
        <v>34</v>
      </c>
      <c r="C21" s="32">
        <v>41424.620999999999</v>
      </c>
      <c r="D21" s="32">
        <v>249462.748247599</v>
      </c>
      <c r="E21" s="32">
        <v>182918.173901765</v>
      </c>
      <c r="F21" s="32">
        <v>66544.574345833898</v>
      </c>
      <c r="G21" s="32">
        <v>182918.173901765</v>
      </c>
      <c r="H21" s="32">
        <v>0.266751548330521</v>
      </c>
    </row>
    <row r="22" spans="1:8" ht="14.25" x14ac:dyDescent="0.2">
      <c r="A22" s="32">
        <v>21</v>
      </c>
      <c r="B22" s="33">
        <v>35</v>
      </c>
      <c r="C22" s="32">
        <v>36515.542000000001</v>
      </c>
      <c r="D22" s="32">
        <v>733200.07543539803</v>
      </c>
      <c r="E22" s="32">
        <v>693339.71383628296</v>
      </c>
      <c r="F22" s="32">
        <v>39860.361599115</v>
      </c>
      <c r="G22" s="32">
        <v>693339.71383628296</v>
      </c>
      <c r="H22" s="32">
        <v>5.4364917482372897E-2</v>
      </c>
    </row>
    <row r="23" spans="1:8" ht="14.25" x14ac:dyDescent="0.2">
      <c r="A23" s="32">
        <v>22</v>
      </c>
      <c r="B23" s="33">
        <v>36</v>
      </c>
      <c r="C23" s="32">
        <v>165844.321</v>
      </c>
      <c r="D23" s="32">
        <v>725034.70982654905</v>
      </c>
      <c r="E23" s="32">
        <v>621703.75856900995</v>
      </c>
      <c r="F23" s="32">
        <v>103330.951257539</v>
      </c>
      <c r="G23" s="32">
        <v>621703.75856900995</v>
      </c>
      <c r="H23" s="32">
        <v>0.14251862684237401</v>
      </c>
    </row>
    <row r="24" spans="1:8" ht="14.25" x14ac:dyDescent="0.2">
      <c r="A24" s="32">
        <v>23</v>
      </c>
      <c r="B24" s="33">
        <v>37</v>
      </c>
      <c r="C24" s="32">
        <v>132326.378</v>
      </c>
      <c r="D24" s="32">
        <v>1299239.3350368601</v>
      </c>
      <c r="E24" s="32">
        <v>1176597.39307996</v>
      </c>
      <c r="F24" s="32">
        <v>122641.9419569</v>
      </c>
      <c r="G24" s="32">
        <v>1176597.39307996</v>
      </c>
      <c r="H24" s="32">
        <v>9.4395188514994205E-2</v>
      </c>
    </row>
    <row r="25" spans="1:8" ht="14.25" x14ac:dyDescent="0.2">
      <c r="A25" s="32">
        <v>24</v>
      </c>
      <c r="B25" s="33">
        <v>38</v>
      </c>
      <c r="C25" s="32">
        <v>138657.38699999999</v>
      </c>
      <c r="D25" s="32">
        <v>912474.37926991202</v>
      </c>
      <c r="E25" s="32">
        <v>881147.07260442502</v>
      </c>
      <c r="F25" s="32">
        <v>31327.3066654867</v>
      </c>
      <c r="G25" s="32">
        <v>881147.07260442502</v>
      </c>
      <c r="H25" s="32">
        <v>3.4332258940302902E-2</v>
      </c>
    </row>
    <row r="26" spans="1:8" ht="14.25" x14ac:dyDescent="0.2">
      <c r="A26" s="32">
        <v>25</v>
      </c>
      <c r="B26" s="33">
        <v>39</v>
      </c>
      <c r="C26" s="32">
        <v>67023.771999999997</v>
      </c>
      <c r="D26" s="32">
        <v>123770.179617601</v>
      </c>
      <c r="E26" s="32">
        <v>89325.270963206698</v>
      </c>
      <c r="F26" s="32">
        <v>34444.908654393999</v>
      </c>
      <c r="G26" s="32">
        <v>89325.270963206698</v>
      </c>
      <c r="H26" s="32">
        <v>0.27829731491716903</v>
      </c>
    </row>
    <row r="27" spans="1:8" ht="14.25" x14ac:dyDescent="0.2">
      <c r="A27" s="32">
        <v>26</v>
      </c>
      <c r="B27" s="33">
        <v>40</v>
      </c>
      <c r="C27" s="32">
        <v>0.45800000000000002</v>
      </c>
      <c r="D27" s="32">
        <v>3.0769000000000002</v>
      </c>
      <c r="E27" s="32">
        <v>3.1080000000000001</v>
      </c>
      <c r="F27" s="32">
        <v>-3.1099999999999999E-2</v>
      </c>
      <c r="G27" s="32">
        <v>3.1080000000000001</v>
      </c>
      <c r="H27" s="32">
        <v>-1.01075758068186E-2</v>
      </c>
    </row>
    <row r="28" spans="1:8" ht="14.25" x14ac:dyDescent="0.2">
      <c r="A28" s="32">
        <v>27</v>
      </c>
      <c r="B28" s="33">
        <v>42</v>
      </c>
      <c r="C28" s="32">
        <v>10552.264999999999</v>
      </c>
      <c r="D28" s="32">
        <v>125097.75019999999</v>
      </c>
      <c r="E28" s="32">
        <v>111731.55680000001</v>
      </c>
      <c r="F28" s="32">
        <v>13366.1934</v>
      </c>
      <c r="G28" s="32">
        <v>111731.55680000001</v>
      </c>
      <c r="H28" s="32">
        <v>0.10684599346215901</v>
      </c>
    </row>
    <row r="29" spans="1:8" ht="14.25" x14ac:dyDescent="0.2">
      <c r="A29" s="32">
        <v>28</v>
      </c>
      <c r="B29" s="33">
        <v>75</v>
      </c>
      <c r="C29" s="32">
        <v>254</v>
      </c>
      <c r="D29" s="32">
        <v>437771.62389401702</v>
      </c>
      <c r="E29" s="32">
        <v>420331.48410256399</v>
      </c>
      <c r="F29" s="32">
        <v>17440.139791452999</v>
      </c>
      <c r="G29" s="32">
        <v>420331.48410256399</v>
      </c>
      <c r="H29" s="32">
        <v>3.98384427851248E-2</v>
      </c>
    </row>
    <row r="30" spans="1:8" ht="14.25" x14ac:dyDescent="0.2">
      <c r="A30" s="32">
        <v>29</v>
      </c>
      <c r="B30" s="33">
        <v>76</v>
      </c>
      <c r="C30" s="32">
        <v>2738</v>
      </c>
      <c r="D30" s="32">
        <v>584087.69624358998</v>
      </c>
      <c r="E30" s="32">
        <v>547245.26383247902</v>
      </c>
      <c r="F30" s="32">
        <v>36842.432411111098</v>
      </c>
      <c r="G30" s="32">
        <v>547245.26383247902</v>
      </c>
      <c r="H30" s="32">
        <v>6.3076884940487105E-2</v>
      </c>
    </row>
    <row r="31" spans="1:8" ht="14.25" x14ac:dyDescent="0.2">
      <c r="A31" s="32">
        <v>30</v>
      </c>
      <c r="B31" s="33">
        <v>99</v>
      </c>
      <c r="C31" s="32">
        <v>19</v>
      </c>
      <c r="D31" s="32">
        <v>10472.642008925201</v>
      </c>
      <c r="E31" s="32">
        <v>8838.0108917631005</v>
      </c>
      <c r="F31" s="32">
        <v>1634.63111716209</v>
      </c>
      <c r="G31" s="32">
        <v>8838.0108917631005</v>
      </c>
      <c r="H31" s="32">
        <v>0.156085839253265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2015-03-30T03:08:34Z</dcterms:modified>
</cp:coreProperties>
</file>