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6" i="2" l="1"/>
  <c r="J37" i="2"/>
  <c r="J31" i="2"/>
  <c r="J32" i="2"/>
  <c r="J33" i="2"/>
  <c r="I36" i="2"/>
  <c r="I37" i="2"/>
  <c r="I31" i="2"/>
  <c r="I32" i="2"/>
  <c r="I33" i="2"/>
  <c r="H30" i="2" l="1"/>
  <c r="H31" i="2"/>
  <c r="H38" i="2" l="1"/>
  <c r="J8" i="2" l="1"/>
  <c r="F36" i="2" l="1"/>
  <c r="F37" i="2"/>
  <c r="F32" i="2"/>
  <c r="F33" i="2"/>
  <c r="E36" i="2"/>
  <c r="K36" i="2" s="1"/>
  <c r="E37" i="2"/>
  <c r="K37" i="2" s="1"/>
  <c r="E33" i="2"/>
  <c r="K33" i="2" s="1"/>
  <c r="E32" i="2"/>
  <c r="K32" i="2" s="1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G29" i="2"/>
  <c r="L29" i="2" s="1"/>
  <c r="G31" i="2"/>
  <c r="L31" i="2" s="1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L4" i="2" l="1"/>
  <c r="G3" i="2"/>
  <c r="L3" i="2" s="1"/>
</calcChain>
</file>

<file path=xl/sharedStrings.xml><?xml version="1.0" encoding="utf-8"?>
<sst xmlns="http://schemas.openxmlformats.org/spreadsheetml/2006/main" count="114" uniqueCount="72">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</sst>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4" sqref="L4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SUM(E4:E38)</f>
        <v>13184655.129199998</v>
      </c>
      <c r="F3" s="25">
        <f>RA!I7</f>
        <v>1416306.8069</v>
      </c>
      <c r="G3" s="16">
        <f>SUM(G4:G38)</f>
        <v>11768220.742300004</v>
      </c>
      <c r="H3" s="27">
        <f>RA!J7</f>
        <v>10.7416766972151</v>
      </c>
      <c r="I3" s="20">
        <f>SUM(I4:I38)</f>
        <v>13184658.108307425</v>
      </c>
      <c r="J3" s="21">
        <f>SUM(J4:J38)</f>
        <v>11768220.75964842</v>
      </c>
      <c r="K3" s="22">
        <f>E3-I3</f>
        <v>-2.9791074264794588</v>
      </c>
      <c r="L3" s="22">
        <f>G3-J3</f>
        <v>-1.7348416149616241E-2</v>
      </c>
    </row>
    <row r="4" spans="1:13" x14ac:dyDescent="0.15">
      <c r="A4" s="42">
        <f>RA!A8</f>
        <v>42094</v>
      </c>
      <c r="B4" s="12">
        <v>12</v>
      </c>
      <c r="C4" s="39" t="s">
        <v>6</v>
      </c>
      <c r="D4" s="39"/>
      <c r="E4" s="15">
        <f>VLOOKUP(C4,RA!B8:D36,3,0)</f>
        <v>565033.56700000004</v>
      </c>
      <c r="F4" s="25">
        <f>VLOOKUP(C4,RA!B8:I39,8,0)</f>
        <v>122802.0276</v>
      </c>
      <c r="G4" s="16">
        <f t="shared" ref="G4:G38" si="0">E4-F4</f>
        <v>442231.53940000001</v>
      </c>
      <c r="H4" s="27">
        <f>RA!J8</f>
        <v>21.733580936086199</v>
      </c>
      <c r="I4" s="20">
        <f>VLOOKUP(B4,RMS!B:D,3,FALSE)</f>
        <v>565033.89726410306</v>
      </c>
      <c r="J4" s="21">
        <f>VLOOKUP(B4,RMS!B:E,4,FALSE)</f>
        <v>442231.55092649598</v>
      </c>
      <c r="K4" s="22">
        <f t="shared" ref="K4:K38" si="1">E4-I4</f>
        <v>-0.33026410301681608</v>
      </c>
      <c r="L4" s="22">
        <f t="shared" ref="L4:L38" si="2">G4-J4</f>
        <v>-1.1526495974976569E-2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VLOOKUP(C5,RA!B8:D37,3,0)</f>
        <v>82383.896900000007</v>
      </c>
      <c r="F5" s="25">
        <f>VLOOKUP(C5,RA!B9:I40,8,0)</f>
        <v>13971.2474</v>
      </c>
      <c r="G5" s="16">
        <f t="shared" si="0"/>
        <v>68412.6495</v>
      </c>
      <c r="H5" s="27">
        <f>RA!J9</f>
        <v>16.9587115027573</v>
      </c>
      <c r="I5" s="20">
        <f>VLOOKUP(B5,RMS!B:D,3,FALSE)</f>
        <v>82383.9143926783</v>
      </c>
      <c r="J5" s="21">
        <f>VLOOKUP(B5,RMS!B:E,4,FALSE)</f>
        <v>68412.642544020899</v>
      </c>
      <c r="K5" s="22">
        <f t="shared" si="1"/>
        <v>-1.7492678292910568E-2</v>
      </c>
      <c r="L5" s="22">
        <f t="shared" si="2"/>
        <v>6.9559791008941829E-3</v>
      </c>
      <c r="M5" s="34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VLOOKUP(C6,RA!B10:D38,3,0)</f>
        <v>104923.3673</v>
      </c>
      <c r="F6" s="25">
        <f>VLOOKUP(C6,RA!B10:I41,8,0)</f>
        <v>20453.950400000002</v>
      </c>
      <c r="G6" s="16">
        <f t="shared" si="0"/>
        <v>84469.416899999997</v>
      </c>
      <c r="H6" s="27">
        <f>RA!J10</f>
        <v>19.494180301626699</v>
      </c>
      <c r="I6" s="20">
        <f>VLOOKUP(B6,RMS!B:D,3,FALSE)</f>
        <v>104925.03211453</v>
      </c>
      <c r="J6" s="21">
        <f>VLOOKUP(B6,RMS!B:E,4,FALSE)</f>
        <v>84469.416800854699</v>
      </c>
      <c r="K6" s="22">
        <f>E6-I6</f>
        <v>-1.6648145299986936</v>
      </c>
      <c r="L6" s="22">
        <f t="shared" si="2"/>
        <v>9.9145298008807003E-5</v>
      </c>
      <c r="M6" s="34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VLOOKUP(C7,RA!B10:D39,3,0)</f>
        <v>38058.314200000001</v>
      </c>
      <c r="F7" s="25">
        <f>VLOOKUP(C7,RA!B11:I42,8,0)</f>
        <v>7008.3588</v>
      </c>
      <c r="G7" s="16">
        <f t="shared" si="0"/>
        <v>31049.955399999999</v>
      </c>
      <c r="H7" s="27">
        <f>RA!J11</f>
        <v>18.414790427054701</v>
      </c>
      <c r="I7" s="20">
        <f>VLOOKUP(B7,RMS!B:D,3,FALSE)</f>
        <v>38058.337393162401</v>
      </c>
      <c r="J7" s="21">
        <f>VLOOKUP(B7,RMS!B:E,4,FALSE)</f>
        <v>31049.955062393201</v>
      </c>
      <c r="K7" s="22">
        <f t="shared" si="1"/>
        <v>-2.3193162400275469E-2</v>
      </c>
      <c r="L7" s="22">
        <f t="shared" si="2"/>
        <v>3.3760679798433557E-4</v>
      </c>
      <c r="M7" s="34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VLOOKUP(C8,RA!B12:D39,3,0)</f>
        <v>124162.0361</v>
      </c>
      <c r="F8" s="25">
        <f>VLOOKUP(C8,RA!B12:I43,8,0)</f>
        <v>24337.361700000001</v>
      </c>
      <c r="G8" s="16">
        <f t="shared" si="0"/>
        <v>99824.674399999989</v>
      </c>
      <c r="H8" s="27">
        <f>RA!J12</f>
        <v>19.601290752351002</v>
      </c>
      <c r="I8" s="20">
        <f>VLOOKUP(B8,RMS!B:D,3,FALSE)</f>
        <v>124162.051709402</v>
      </c>
      <c r="J8" s="21">
        <f>VLOOKUP(B8,RMS!B:E,4,FALSE)</f>
        <v>99824.675275213696</v>
      </c>
      <c r="K8" s="22">
        <f t="shared" si="1"/>
        <v>-1.5609402005793527E-2</v>
      </c>
      <c r="L8" s="22">
        <f t="shared" si="2"/>
        <v>-8.75213707331568E-4</v>
      </c>
      <c r="M8" s="34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VLOOKUP(C9,RA!B12:D40,3,0)</f>
        <v>280000.03950000001</v>
      </c>
      <c r="F9" s="25">
        <f>VLOOKUP(C9,RA!B13:I44,8,0)</f>
        <v>70908.585800000001</v>
      </c>
      <c r="G9" s="16">
        <f t="shared" si="0"/>
        <v>209091.45370000001</v>
      </c>
      <c r="H9" s="27">
        <f>RA!J13</f>
        <v>25.3244913560093</v>
      </c>
      <c r="I9" s="20">
        <f>VLOOKUP(B9,RMS!B:D,3,FALSE)</f>
        <v>280000.181782906</v>
      </c>
      <c r="J9" s="21">
        <f>VLOOKUP(B9,RMS!B:E,4,FALSE)</f>
        <v>209091.45081452999</v>
      </c>
      <c r="K9" s="22">
        <f t="shared" si="1"/>
        <v>-0.14228290598839521</v>
      </c>
      <c r="L9" s="22">
        <f t="shared" si="2"/>
        <v>2.885470021283254E-3</v>
      </c>
      <c r="M9" s="34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VLOOKUP(C10,RA!B14:D41,3,0)</f>
        <v>155938.6225</v>
      </c>
      <c r="F10" s="25">
        <f>VLOOKUP(C10,RA!B14:I45,8,0)</f>
        <v>24166.716899999999</v>
      </c>
      <c r="G10" s="16">
        <f t="shared" si="0"/>
        <v>131771.9056</v>
      </c>
      <c r="H10" s="27">
        <f>RA!J14</f>
        <v>15.4975826466596</v>
      </c>
      <c r="I10" s="20">
        <f>VLOOKUP(B10,RMS!B:D,3,FALSE)</f>
        <v>155938.62445555601</v>
      </c>
      <c r="J10" s="21">
        <f>VLOOKUP(B10,RMS!B:E,4,FALSE)</f>
        <v>131771.90547008501</v>
      </c>
      <c r="K10" s="22">
        <f t="shared" si="1"/>
        <v>-1.9555560138542205E-3</v>
      </c>
      <c r="L10" s="22">
        <f t="shared" si="2"/>
        <v>1.2991498806513846E-4</v>
      </c>
      <c r="M10" s="34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VLOOKUP(C11,RA!B14:D42,3,0)</f>
        <v>143707.2028</v>
      </c>
      <c r="F11" s="25">
        <f>VLOOKUP(C11,RA!B15:I46,8,0)</f>
        <v>29642.122100000001</v>
      </c>
      <c r="G11" s="16">
        <f t="shared" si="0"/>
        <v>114065.08069999999</v>
      </c>
      <c r="H11" s="27">
        <f>RA!J15</f>
        <v>20.626747666401599</v>
      </c>
      <c r="I11" s="20">
        <f>VLOOKUP(B11,RMS!B:D,3,FALSE)</f>
        <v>143707.31689230801</v>
      </c>
      <c r="J11" s="21">
        <f>VLOOKUP(B11,RMS!B:E,4,FALSE)</f>
        <v>114065.081037607</v>
      </c>
      <c r="K11" s="22">
        <f t="shared" si="1"/>
        <v>-0.11409230800927617</v>
      </c>
      <c r="L11" s="22">
        <f t="shared" si="2"/>
        <v>-3.3760700898710638E-4</v>
      </c>
      <c r="M11" s="34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VLOOKUP(C12,RA!B16:D43,3,0)</f>
        <v>709807.56169999996</v>
      </c>
      <c r="F12" s="25">
        <f>VLOOKUP(C12,RA!B16:I47,8,0)</f>
        <v>23534.004400000002</v>
      </c>
      <c r="G12" s="16">
        <f t="shared" si="0"/>
        <v>686273.55729999999</v>
      </c>
      <c r="H12" s="27">
        <f>RA!J16</f>
        <v>3.3155471524754798</v>
      </c>
      <c r="I12" s="20">
        <f>VLOOKUP(B12,RMS!B:D,3,FALSE)</f>
        <v>709807.16090769204</v>
      </c>
      <c r="J12" s="21">
        <f>VLOOKUP(B12,RMS!B:E,4,FALSE)</f>
        <v>686273.557284615</v>
      </c>
      <c r="K12" s="22">
        <f t="shared" si="1"/>
        <v>0.40079230791889131</v>
      </c>
      <c r="L12" s="22">
        <f t="shared" si="2"/>
        <v>1.5384983271360397E-5</v>
      </c>
      <c r="M12" s="34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VLOOKUP(C13,RA!B16:D44,3,0)</f>
        <v>426573.45199999999</v>
      </c>
      <c r="F13" s="25">
        <f>VLOOKUP(C13,RA!B17:I48,8,0)</f>
        <v>48583.983699999997</v>
      </c>
      <c r="G13" s="16">
        <f t="shared" si="0"/>
        <v>377989.46830000001</v>
      </c>
      <c r="H13" s="27">
        <f>RA!J17</f>
        <v>11.3893594343982</v>
      </c>
      <c r="I13" s="20">
        <f>VLOOKUP(B13,RMS!B:D,3,FALSE)</f>
        <v>426573.52441025601</v>
      </c>
      <c r="J13" s="21">
        <f>VLOOKUP(B13,RMS!B:E,4,FALSE)</f>
        <v>377989.46824871801</v>
      </c>
      <c r="K13" s="22">
        <f t="shared" si="1"/>
        <v>-7.2410256019793451E-2</v>
      </c>
      <c r="L13" s="22">
        <f t="shared" si="2"/>
        <v>5.1281997002661228E-5</v>
      </c>
      <c r="M13" s="34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VLOOKUP(C14,RA!B18:D45,3,0)</f>
        <v>1261133.7531000001</v>
      </c>
      <c r="F14" s="25">
        <f>VLOOKUP(C14,RA!B18:I49,8,0)</f>
        <v>103101.8487</v>
      </c>
      <c r="G14" s="16">
        <f t="shared" si="0"/>
        <v>1158031.9044000001</v>
      </c>
      <c r="H14" s="27">
        <f>RA!J18</f>
        <v>8.1753302095487292</v>
      </c>
      <c r="I14" s="20">
        <f>VLOOKUP(B14,RMS!B:D,3,FALSE)</f>
        <v>1261133.6615603301</v>
      </c>
      <c r="J14" s="21">
        <f>VLOOKUP(B14,RMS!B:E,4,FALSE)</f>
        <v>1158031.94041094</v>
      </c>
      <c r="K14" s="22">
        <f t="shared" si="1"/>
        <v>9.1539670014753938E-2</v>
      </c>
      <c r="L14" s="22">
        <f t="shared" si="2"/>
        <v>-3.6010939860716462E-2</v>
      </c>
      <c r="M14" s="34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VLOOKUP(C15,RA!B18:D46,3,0)</f>
        <v>405197.76120000001</v>
      </c>
      <c r="F15" s="25">
        <f>VLOOKUP(C15,RA!B19:I50,8,0)</f>
        <v>47326.0288</v>
      </c>
      <c r="G15" s="16">
        <f t="shared" si="0"/>
        <v>357871.73239999998</v>
      </c>
      <c r="H15" s="27">
        <f>RA!J19</f>
        <v>11.6797360034377</v>
      </c>
      <c r="I15" s="20">
        <f>VLOOKUP(B15,RMS!B:D,3,FALSE)</f>
        <v>405197.77329401701</v>
      </c>
      <c r="J15" s="21">
        <f>VLOOKUP(B15,RMS!B:E,4,FALSE)</f>
        <v>357871.734112821</v>
      </c>
      <c r="K15" s="22">
        <f t="shared" si="1"/>
        <v>-1.2094017001800239E-2</v>
      </c>
      <c r="L15" s="22">
        <f t="shared" si="2"/>
        <v>-1.7128210165537894E-3</v>
      </c>
      <c r="M15" s="34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VLOOKUP(C16,RA!B20:D47,3,0)</f>
        <v>642295.36620000005</v>
      </c>
      <c r="F16" s="25">
        <f>VLOOKUP(C16,RA!B20:I51,8,0)</f>
        <v>44243.592299999997</v>
      </c>
      <c r="G16" s="16">
        <f t="shared" si="0"/>
        <v>598051.77390000003</v>
      </c>
      <c r="H16" s="27">
        <f>RA!J20</f>
        <v>6.8883561408449099</v>
      </c>
      <c r="I16" s="20">
        <f>VLOOKUP(B16,RMS!B:D,3,FALSE)</f>
        <v>642295.37470683805</v>
      </c>
      <c r="J16" s="21">
        <f>VLOOKUP(B16,RMS!B:E,4,FALSE)</f>
        <v>598051.77388119698</v>
      </c>
      <c r="K16" s="22">
        <f t="shared" si="1"/>
        <v>-8.5068379994481802E-3</v>
      </c>
      <c r="L16" s="22">
        <f t="shared" si="2"/>
        <v>1.880305353552103E-5</v>
      </c>
      <c r="M16" s="34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VLOOKUP(C17,RA!B20:D48,3,0)</f>
        <v>308357.2268</v>
      </c>
      <c r="F17" s="25">
        <f>VLOOKUP(C17,RA!B21:I52,8,0)</f>
        <v>28930.5713</v>
      </c>
      <c r="G17" s="16">
        <f t="shared" si="0"/>
        <v>279426.65549999999</v>
      </c>
      <c r="H17" s="27">
        <f>RA!J21</f>
        <v>9.3821609437304705</v>
      </c>
      <c r="I17" s="20">
        <f>VLOOKUP(B17,RMS!B:D,3,FALSE)</f>
        <v>308356.77501193603</v>
      </c>
      <c r="J17" s="21">
        <f>VLOOKUP(B17,RMS!B:E,4,FALSE)</f>
        <v>279426.65546407999</v>
      </c>
      <c r="K17" s="22">
        <f t="shared" si="1"/>
        <v>0.45178806397598237</v>
      </c>
      <c r="L17" s="22">
        <f t="shared" si="2"/>
        <v>3.592000575736165E-5</v>
      </c>
      <c r="M17" s="34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VLOOKUP(C18,RA!B22:D49,3,0)</f>
        <v>935772.25710000005</v>
      </c>
      <c r="F18" s="25">
        <f>VLOOKUP(C18,RA!B22:I53,8,0)</f>
        <v>118717.0606</v>
      </c>
      <c r="G18" s="16">
        <f t="shared" si="0"/>
        <v>817055.19650000008</v>
      </c>
      <c r="H18" s="27">
        <f>RA!J22</f>
        <v>12.686533470003599</v>
      </c>
      <c r="I18" s="20">
        <f>VLOOKUP(B18,RMS!B:D,3,FALSE)</f>
        <v>935772.85753333301</v>
      </c>
      <c r="J18" s="21">
        <f>VLOOKUP(B18,RMS!B:E,4,FALSE)</f>
        <v>817055.196</v>
      </c>
      <c r="K18" s="22">
        <f t="shared" si="1"/>
        <v>-0.60043333296198398</v>
      </c>
      <c r="L18" s="22">
        <f t="shared" si="2"/>
        <v>5.0000008195638657E-4</v>
      </c>
      <c r="M18" s="34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VLOOKUP(C19,RA!B22:D50,3,0)</f>
        <v>2077293.4369999999</v>
      </c>
      <c r="F19" s="25">
        <f>VLOOKUP(C19,RA!B23:I54,8,0)</f>
        <v>207803.90849999999</v>
      </c>
      <c r="G19" s="16">
        <f t="shared" si="0"/>
        <v>1869489.5285</v>
      </c>
      <c r="H19" s="27">
        <f>RA!J23</f>
        <v>10.0035895169489</v>
      </c>
      <c r="I19" s="20">
        <f>VLOOKUP(B19,RMS!B:D,3,FALSE)</f>
        <v>2077294.4566111099</v>
      </c>
      <c r="J19" s="21">
        <f>VLOOKUP(B19,RMS!B:E,4,FALSE)</f>
        <v>1869489.55909744</v>
      </c>
      <c r="K19" s="22">
        <f t="shared" si="1"/>
        <v>-1.0196111099794507</v>
      </c>
      <c r="L19" s="22">
        <f t="shared" si="2"/>
        <v>-3.0597439967095852E-2</v>
      </c>
      <c r="M19" s="34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VLOOKUP(C20,RA!B24:D51,3,0)</f>
        <v>148810.2666</v>
      </c>
      <c r="F20" s="25">
        <f>VLOOKUP(C20,RA!B24:I55,8,0)</f>
        <v>23337.6626</v>
      </c>
      <c r="G20" s="16">
        <f t="shared" si="0"/>
        <v>125472.60400000001</v>
      </c>
      <c r="H20" s="27">
        <f>RA!J24</f>
        <v>15.682830985533601</v>
      </c>
      <c r="I20" s="20">
        <f>VLOOKUP(B20,RMS!B:D,3,FALSE)</f>
        <v>148810.24759025799</v>
      </c>
      <c r="J20" s="21">
        <f>VLOOKUP(B20,RMS!B:E,4,FALSE)</f>
        <v>125472.605537179</v>
      </c>
      <c r="K20" s="22">
        <f t="shared" si="1"/>
        <v>1.9009742012713104E-2</v>
      </c>
      <c r="L20" s="22">
        <f t="shared" si="2"/>
        <v>-1.5371789922937751E-3</v>
      </c>
      <c r="M20" s="34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VLOOKUP(C21,RA!B24:D52,3,0)</f>
        <v>167503.07269999999</v>
      </c>
      <c r="F21" s="25">
        <f>VLOOKUP(C21,RA!B25:I56,8,0)</f>
        <v>16509.174999999999</v>
      </c>
      <c r="G21" s="16">
        <f t="shared" si="0"/>
        <v>150993.8977</v>
      </c>
      <c r="H21" s="27">
        <f>RA!J25</f>
        <v>9.8560430766354497</v>
      </c>
      <c r="I21" s="20">
        <f>VLOOKUP(B21,RMS!B:D,3,FALSE)</f>
        <v>167503.06921378101</v>
      </c>
      <c r="J21" s="21">
        <f>VLOOKUP(B21,RMS!B:E,4,FALSE)</f>
        <v>150993.90056108899</v>
      </c>
      <c r="K21" s="22">
        <f t="shared" si="1"/>
        <v>3.4862189786508679E-3</v>
      </c>
      <c r="L21" s="22">
        <f t="shared" si="2"/>
        <v>-2.8610889858100563E-3</v>
      </c>
      <c r="M21" s="34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VLOOKUP(C22,RA!B26:D53,3,0)</f>
        <v>394969.75060000003</v>
      </c>
      <c r="F22" s="25">
        <f>VLOOKUP(C22,RA!B26:I57,8,0)</f>
        <v>86940.871400000004</v>
      </c>
      <c r="G22" s="16">
        <f t="shared" si="0"/>
        <v>308028.87920000002</v>
      </c>
      <c r="H22" s="27">
        <f>RA!J26</f>
        <v>22.012032888069999</v>
      </c>
      <c r="I22" s="20">
        <f>VLOOKUP(B22,RMS!B:D,3,FALSE)</f>
        <v>394969.72573749302</v>
      </c>
      <c r="J22" s="21">
        <f>VLOOKUP(B22,RMS!B:E,4,FALSE)</f>
        <v>308028.85749290901</v>
      </c>
      <c r="K22" s="22">
        <f t="shared" si="1"/>
        <v>2.4862507008947432E-2</v>
      </c>
      <c r="L22" s="22">
        <f t="shared" si="2"/>
        <v>2.1707091014832258E-2</v>
      </c>
      <c r="M22" s="34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VLOOKUP(C23,RA!B26:D54,3,0)</f>
        <v>159236.70050000001</v>
      </c>
      <c r="F23" s="25">
        <f>VLOOKUP(C23,RA!B27:I58,8,0)</f>
        <v>43037.057399999998</v>
      </c>
      <c r="G23" s="16">
        <f t="shared" si="0"/>
        <v>116199.64310000002</v>
      </c>
      <c r="H23" s="27">
        <f>RA!J27</f>
        <v>27.027096934855201</v>
      </c>
      <c r="I23" s="20">
        <f>VLOOKUP(B23,RMS!B:D,3,FALSE)</f>
        <v>159236.653513622</v>
      </c>
      <c r="J23" s="21">
        <f>VLOOKUP(B23,RMS!B:E,4,FALSE)</f>
        <v>116199.66558617</v>
      </c>
      <c r="K23" s="22">
        <f t="shared" si="1"/>
        <v>4.6986378001747653E-2</v>
      </c>
      <c r="L23" s="22">
        <f t="shared" si="2"/>
        <v>-2.2486169982585125E-2</v>
      </c>
      <c r="M23" s="34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VLOOKUP(C24,RA!B28:D55,3,0)</f>
        <v>553492.83909999998</v>
      </c>
      <c r="F24" s="25">
        <f>VLOOKUP(C24,RA!B28:I59,8,0)</f>
        <v>18846.334999999999</v>
      </c>
      <c r="G24" s="16">
        <f t="shared" si="0"/>
        <v>534646.50410000002</v>
      </c>
      <c r="H24" s="27">
        <f>RA!J28</f>
        <v>3.4049826246433201</v>
      </c>
      <c r="I24" s="20">
        <f>VLOOKUP(B24,RMS!B:D,3,FALSE)</f>
        <v>553492.83747256605</v>
      </c>
      <c r="J24" s="21">
        <f>VLOOKUP(B24,RMS!B:E,4,FALSE)</f>
        <v>534646.49454955803</v>
      </c>
      <c r="K24" s="22">
        <f t="shared" si="1"/>
        <v>1.6274339286610484E-3</v>
      </c>
      <c r="L24" s="22">
        <f t="shared" si="2"/>
        <v>9.5504419878125191E-3</v>
      </c>
      <c r="M24" s="34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VLOOKUP(C25,RA!B28:D56,3,0)</f>
        <v>552076.56180000002</v>
      </c>
      <c r="F25" s="25">
        <f>VLOOKUP(C25,RA!B29:I60,8,0)</f>
        <v>84766.809500000003</v>
      </c>
      <c r="G25" s="16">
        <f t="shared" si="0"/>
        <v>467309.75230000005</v>
      </c>
      <c r="H25" s="27">
        <f>RA!J29</f>
        <v>15.354176461254699</v>
      </c>
      <c r="I25" s="20">
        <f>VLOOKUP(B25,RMS!B:D,3,FALSE)</f>
        <v>552076.56766371697</v>
      </c>
      <c r="J25" s="21">
        <f>VLOOKUP(B25,RMS!B:E,4,FALSE)</f>
        <v>467309.725832086</v>
      </c>
      <c r="K25" s="22">
        <f t="shared" si="1"/>
        <v>-5.8637169422581792E-3</v>
      </c>
      <c r="L25" s="22">
        <f t="shared" si="2"/>
        <v>2.6467914052773267E-2</v>
      </c>
      <c r="M25" s="34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VLOOKUP(C26,RA!B30:D57,3,0)</f>
        <v>1068574.1828000001</v>
      </c>
      <c r="F26" s="25">
        <f>VLOOKUP(C26,RA!B30:I61,8,0)</f>
        <v>115632.7748</v>
      </c>
      <c r="G26" s="16">
        <f t="shared" si="0"/>
        <v>952941.40800000005</v>
      </c>
      <c r="H26" s="27">
        <f>RA!J30</f>
        <v>10.8212210870569</v>
      </c>
      <c r="I26" s="20">
        <f>VLOOKUP(B26,RMS!B:D,3,FALSE)</f>
        <v>1068574.25204301</v>
      </c>
      <c r="J26" s="21">
        <f>VLOOKUP(B26,RMS!B:E,4,FALSE)</f>
        <v>952941.40632710105</v>
      </c>
      <c r="K26" s="22">
        <f t="shared" si="1"/>
        <v>-6.9243009900674224E-2</v>
      </c>
      <c r="L26" s="22">
        <f t="shared" si="2"/>
        <v>1.6728990012779832E-3</v>
      </c>
      <c r="M26" s="34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VLOOKUP(C27,RA!B30:D58,3,0)</f>
        <v>467761.40399999998</v>
      </c>
      <c r="F27" s="25">
        <f>VLOOKUP(C27,RA!B31:I62,8,0)</f>
        <v>25453.146199999999</v>
      </c>
      <c r="G27" s="16">
        <f t="shared" si="0"/>
        <v>442308.25779999996</v>
      </c>
      <c r="H27" s="27">
        <f>RA!J31</f>
        <v>5.4414806314374804</v>
      </c>
      <c r="I27" s="20">
        <f>VLOOKUP(B27,RMS!B:D,3,FALSE)</f>
        <v>467761.34465575201</v>
      </c>
      <c r="J27" s="21">
        <f>VLOOKUP(B27,RMS!B:E,4,FALSE)</f>
        <v>442308.23891238897</v>
      </c>
      <c r="K27" s="22">
        <f t="shared" si="1"/>
        <v>5.9344247973058373E-2</v>
      </c>
      <c r="L27" s="22">
        <f t="shared" si="2"/>
        <v>1.8887610989622772E-2</v>
      </c>
      <c r="M27" s="34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VLOOKUP(C28,RA!B32:D59,3,0)</f>
        <v>86507.070500000002</v>
      </c>
      <c r="F28" s="25">
        <f>VLOOKUP(C28,RA!B32:I63,8,0)</f>
        <v>24271.364799999999</v>
      </c>
      <c r="G28" s="16">
        <f t="shared" si="0"/>
        <v>62235.705700000006</v>
      </c>
      <c r="H28" s="27">
        <f>RA!J32</f>
        <v>28.057087888555898</v>
      </c>
      <c r="I28" s="20">
        <f>VLOOKUP(B28,RMS!B:D,3,FALSE)</f>
        <v>86507.056964026895</v>
      </c>
      <c r="J28" s="21">
        <f>VLOOKUP(B28,RMS!B:E,4,FALSE)</f>
        <v>62235.711907686702</v>
      </c>
      <c r="K28" s="22">
        <f t="shared" si="1"/>
        <v>1.3535973106627353E-2</v>
      </c>
      <c r="L28" s="22">
        <f t="shared" si="2"/>
        <v>-6.2076866961433552E-3</v>
      </c>
      <c r="M28" s="34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2"/>
      <c r="B30" s="12">
        <v>42</v>
      </c>
      <c r="C30" s="39" t="s">
        <v>32</v>
      </c>
      <c r="D30" s="39"/>
      <c r="E30" s="15">
        <f>VLOOKUP(C30,RA!B34:D62,3,0)</f>
        <v>81313.426000000007</v>
      </c>
      <c r="F30" s="25">
        <f>VLOOKUP(C30,RA!B34:I66,8,0)</f>
        <v>9059.0215000000007</v>
      </c>
      <c r="G30" s="16">
        <f t="shared" si="0"/>
        <v>72254.404500000004</v>
      </c>
      <c r="H30" s="27">
        <f>RA!J34</f>
        <v>11.1408680529584</v>
      </c>
      <c r="I30" s="20">
        <f>VLOOKUP(B30,RMS!B:D,3,FALSE)</f>
        <v>81313.426399999997</v>
      </c>
      <c r="J30" s="21">
        <f>VLOOKUP(B30,RMS!B:E,4,FALSE)</f>
        <v>72254.400099999999</v>
      </c>
      <c r="K30" s="22">
        <f t="shared" si="1"/>
        <v>-3.9999998989515007E-4</v>
      </c>
      <c r="L30" s="22">
        <f t="shared" si="2"/>
        <v>4.4000000052619725E-3</v>
      </c>
      <c r="M30" s="34"/>
    </row>
    <row r="31" spans="1:13" x14ac:dyDescent="0.15">
      <c r="A31" s="42"/>
      <c r="B31" s="12">
        <v>71</v>
      </c>
      <c r="C31" s="39" t="s">
        <v>36</v>
      </c>
      <c r="D31" s="39"/>
      <c r="E31" s="15">
        <f>VLOOKUP(C31,RA!B34:D63,3,0)</f>
        <v>175585.06</v>
      </c>
      <c r="F31" s="25">
        <f>VLOOKUP(C31,RA!B34:I67,8,0)</f>
        <v>-8529.35</v>
      </c>
      <c r="G31" s="16">
        <f t="shared" si="0"/>
        <v>184114.41</v>
      </c>
      <c r="H31" s="27">
        <f>RA!J35</f>
        <v>-25.8035446079904</v>
      </c>
      <c r="I31" s="20">
        <f>VLOOKUP(B31,RMS!B:D,3,FALSE)</f>
        <v>175585.06</v>
      </c>
      <c r="J31" s="21">
        <f>VLOOKUP(B31,RMS!B:E,4,FALSE)</f>
        <v>184114.41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2"/>
      <c r="B32" s="12">
        <v>72</v>
      </c>
      <c r="C32" s="39" t="s">
        <v>37</v>
      </c>
      <c r="D32" s="39"/>
      <c r="E32" s="15">
        <f>VLOOKUP(C32,RA!B34:D64,3,0)</f>
        <v>112842.98</v>
      </c>
      <c r="F32" s="25">
        <f>VLOOKUP(C32,RA!B34:I68,8,0)</f>
        <v>-3053.19</v>
      </c>
      <c r="G32" s="16">
        <f t="shared" si="0"/>
        <v>115896.17</v>
      </c>
      <c r="H32" s="27">
        <f>RA!J34</f>
        <v>11.1408680529584</v>
      </c>
      <c r="I32" s="20">
        <f>VLOOKUP(B32,RMS!B:D,3,FALSE)</f>
        <v>112842.98</v>
      </c>
      <c r="J32" s="21">
        <f>VLOOKUP(B32,RMS!B:E,4,FALSE)</f>
        <v>115896.17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2"/>
      <c r="B33" s="12">
        <v>73</v>
      </c>
      <c r="C33" s="39" t="s">
        <v>38</v>
      </c>
      <c r="D33" s="39"/>
      <c r="E33" s="15">
        <f>VLOOKUP(C33,RA!B35:D65,3,0)</f>
        <v>196564.75</v>
      </c>
      <c r="F33" s="25">
        <f>VLOOKUP(C33,RA!B35:I69,8,0)</f>
        <v>326.83999999999997</v>
      </c>
      <c r="G33" s="16">
        <f t="shared" si="0"/>
        <v>196237.91</v>
      </c>
      <c r="H33" s="27">
        <f>RA!J35</f>
        <v>-25.8035446079904</v>
      </c>
      <c r="I33" s="20">
        <f>VLOOKUP(B33,RMS!B:D,3,FALSE)</f>
        <v>196564.75</v>
      </c>
      <c r="J33" s="21">
        <f>VLOOKUP(B33,RMS!B:E,4,FALSE)</f>
        <v>196237.91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2"/>
      <c r="B34" s="12">
        <v>75</v>
      </c>
      <c r="C34" s="39" t="s">
        <v>33</v>
      </c>
      <c r="D34" s="39"/>
      <c r="E34" s="15">
        <f>VLOOKUP(C34,RA!B8:D66,3,0)</f>
        <v>154558.12</v>
      </c>
      <c r="F34" s="25">
        <f>VLOOKUP(C34,RA!B8:I70,8,0)</f>
        <v>7050.4229999999998</v>
      </c>
      <c r="G34" s="16">
        <f t="shared" si="0"/>
        <v>147507.69699999999</v>
      </c>
      <c r="H34" s="27">
        <f>RA!J36</f>
        <v>-4.8576741096309703</v>
      </c>
      <c r="I34" s="20">
        <f>VLOOKUP(B34,RMS!B:D,3,FALSE)</f>
        <v>154558.11965812001</v>
      </c>
      <c r="J34" s="21">
        <f>VLOOKUP(B34,RMS!B:E,4,FALSE)</f>
        <v>147507.696581197</v>
      </c>
      <c r="K34" s="22">
        <f t="shared" si="1"/>
        <v>3.4187998971901834E-4</v>
      </c>
      <c r="L34" s="22">
        <f t="shared" si="2"/>
        <v>4.1880298522301018E-4</v>
      </c>
      <c r="M34" s="34"/>
    </row>
    <row r="35" spans="1:13" x14ac:dyDescent="0.15">
      <c r="A35" s="42"/>
      <c r="B35" s="12">
        <v>76</v>
      </c>
      <c r="C35" s="39" t="s">
        <v>34</v>
      </c>
      <c r="D35" s="39"/>
      <c r="E35" s="15">
        <f>VLOOKUP(C35,RA!B8:D67,3,0)</f>
        <v>306723.86560000002</v>
      </c>
      <c r="F35" s="25">
        <f>VLOOKUP(C35,RA!B8:I71,8,0)</f>
        <v>19068.7808</v>
      </c>
      <c r="G35" s="16">
        <f t="shared" si="0"/>
        <v>287655.08480000001</v>
      </c>
      <c r="H35" s="27">
        <f>RA!J37</f>
        <v>-2.7056977757942899</v>
      </c>
      <c r="I35" s="20">
        <f>VLOOKUP(B35,RMS!B:D,3,FALSE)</f>
        <v>306723.85969059798</v>
      </c>
      <c r="J35" s="21">
        <f>VLOOKUP(B35,RMS!B:E,4,FALSE)</f>
        <v>287655.08221367502</v>
      </c>
      <c r="K35" s="22">
        <f t="shared" si="1"/>
        <v>5.9094020398333669E-3</v>
      </c>
      <c r="L35" s="22">
        <f t="shared" si="2"/>
        <v>2.5863249902613461E-3</v>
      </c>
      <c r="M35" s="34"/>
    </row>
    <row r="36" spans="1:13" x14ac:dyDescent="0.15">
      <c r="A36" s="42"/>
      <c r="B36" s="12">
        <v>77</v>
      </c>
      <c r="C36" s="39" t="s">
        <v>39</v>
      </c>
      <c r="D36" s="39"/>
      <c r="E36" s="15">
        <f>VLOOKUP(C36,RA!B9:D68,3,0)</f>
        <v>118615.5</v>
      </c>
      <c r="F36" s="25">
        <f>VLOOKUP(C36,RA!B9:I72,8,0)</f>
        <v>-6088.07</v>
      </c>
      <c r="G36" s="16">
        <f t="shared" si="0"/>
        <v>124703.57</v>
      </c>
      <c r="H36" s="27">
        <f>RA!J38</f>
        <v>0.16627599811258101</v>
      </c>
      <c r="I36" s="20">
        <f>VLOOKUP(B36,RMS!B:D,3,FALSE)</f>
        <v>118615.5</v>
      </c>
      <c r="J36" s="21">
        <f>VLOOKUP(B36,RMS!B:E,4,FALSE)</f>
        <v>124703.57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2"/>
      <c r="B37" s="12">
        <v>78</v>
      </c>
      <c r="C37" s="39" t="s">
        <v>40</v>
      </c>
      <c r="D37" s="39"/>
      <c r="E37" s="15">
        <f>VLOOKUP(C37,RA!B10:D69,3,0)</f>
        <v>97242.44</v>
      </c>
      <c r="F37" s="25">
        <f>VLOOKUP(C37,RA!B10:I73,8,0)</f>
        <v>13415.12</v>
      </c>
      <c r="G37" s="16">
        <f t="shared" si="0"/>
        <v>83827.320000000007</v>
      </c>
      <c r="H37" s="27">
        <f>RA!J39</f>
        <v>96.946564885496201</v>
      </c>
      <c r="I37" s="20">
        <f>VLOOKUP(B37,RMS!B:D,3,FALSE)</f>
        <v>97242.44</v>
      </c>
      <c r="J37" s="21">
        <f>VLOOKUP(B37,RMS!B:E,4,FALSE)</f>
        <v>83827.320000000007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2"/>
      <c r="B38" s="12">
        <v>99</v>
      </c>
      <c r="C38" s="39" t="s">
        <v>35</v>
      </c>
      <c r="D38" s="39"/>
      <c r="E38" s="15">
        <f>VLOOKUP(C38,RA!B8:D70,3,0)</f>
        <v>81639.277600000001</v>
      </c>
      <c r="F38" s="25">
        <f>VLOOKUP(C38,RA!B8:I74,8,0)</f>
        <v>10858.2459</v>
      </c>
      <c r="G38" s="16">
        <f t="shared" si="0"/>
        <v>70781.031700000007</v>
      </c>
      <c r="H38" s="27">
        <f>RA!J40</f>
        <v>4.5616645699365401</v>
      </c>
      <c r="I38" s="20">
        <f>VLOOKUP(B38,RMS!B:D,3,FALSE)</f>
        <v>81639.277664321897</v>
      </c>
      <c r="J38" s="21">
        <f>VLOOKUP(B38,RMS!B:E,4,FALSE)</f>
        <v>70781.031616367894</v>
      </c>
      <c r="K38" s="22">
        <f t="shared" si="1"/>
        <v>-6.4321895479224622E-5</v>
      </c>
      <c r="L38" s="22">
        <f t="shared" si="2"/>
        <v>8.3632112364284694E-5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46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47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13185155.7892</v>
      </c>
      <c r="E7" s="66">
        <v>14876358.5374</v>
      </c>
      <c r="F7" s="67">
        <v>88.631608038027494</v>
      </c>
      <c r="G7" s="66">
        <v>15305231.3607</v>
      </c>
      <c r="H7" s="67">
        <v>-13.851966831052399</v>
      </c>
      <c r="I7" s="66">
        <v>1416306.8069</v>
      </c>
      <c r="J7" s="67">
        <v>10.7416766972151</v>
      </c>
      <c r="K7" s="66">
        <v>1891613.6174999999</v>
      </c>
      <c r="L7" s="67">
        <v>12.359261829632899</v>
      </c>
      <c r="M7" s="67">
        <v>-0.25127055874559401</v>
      </c>
      <c r="N7" s="66">
        <v>609699503.70889997</v>
      </c>
      <c r="O7" s="66">
        <v>2244482347.9106002</v>
      </c>
      <c r="P7" s="66">
        <v>743896</v>
      </c>
      <c r="Q7" s="66">
        <v>804370</v>
      </c>
      <c r="R7" s="67">
        <v>-7.5181819312008198</v>
      </c>
      <c r="S7" s="66">
        <v>17.724461200490399</v>
      </c>
      <c r="T7" s="66">
        <v>37.239517055086601</v>
      </c>
      <c r="U7" s="68">
        <v>-110.10239258531701</v>
      </c>
      <c r="V7" s="56"/>
      <c r="W7" s="56"/>
    </row>
    <row r="8" spans="1:23" ht="14.25" thickBot="1" x14ac:dyDescent="0.2">
      <c r="A8" s="53">
        <v>42094</v>
      </c>
      <c r="B8" s="43" t="s">
        <v>6</v>
      </c>
      <c r="C8" s="44"/>
      <c r="D8" s="69">
        <v>565033.56700000004</v>
      </c>
      <c r="E8" s="69">
        <v>711488.723</v>
      </c>
      <c r="F8" s="70">
        <v>79.415674308586404</v>
      </c>
      <c r="G8" s="69">
        <v>525480.83189999999</v>
      </c>
      <c r="H8" s="70">
        <v>7.5269605852201602</v>
      </c>
      <c r="I8" s="69">
        <v>122802.0276</v>
      </c>
      <c r="J8" s="70">
        <v>21.733580936086199</v>
      </c>
      <c r="K8" s="69">
        <v>137144.01550000001</v>
      </c>
      <c r="L8" s="70">
        <v>26.098766534285101</v>
      </c>
      <c r="M8" s="70">
        <v>-0.104576111817289</v>
      </c>
      <c r="N8" s="69">
        <v>27071193.984499998</v>
      </c>
      <c r="O8" s="69">
        <v>95939171.395199999</v>
      </c>
      <c r="P8" s="69">
        <v>26884</v>
      </c>
      <c r="Q8" s="69">
        <v>29935</v>
      </c>
      <c r="R8" s="70">
        <v>-10.1920828461667</v>
      </c>
      <c r="S8" s="69">
        <v>21.0174664112483</v>
      </c>
      <c r="T8" s="69">
        <v>48.649394280942097</v>
      </c>
      <c r="U8" s="71">
        <v>-131.471259803729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82383.896900000007</v>
      </c>
      <c r="E9" s="69">
        <v>82437.595799999996</v>
      </c>
      <c r="F9" s="70">
        <v>99.9348611522705</v>
      </c>
      <c r="G9" s="69">
        <v>77420.502699999997</v>
      </c>
      <c r="H9" s="70">
        <v>6.4109557893635296</v>
      </c>
      <c r="I9" s="69">
        <v>13971.2474</v>
      </c>
      <c r="J9" s="70">
        <v>16.9587115027573</v>
      </c>
      <c r="K9" s="69">
        <v>18551.013900000002</v>
      </c>
      <c r="L9" s="70">
        <v>23.961371023234101</v>
      </c>
      <c r="M9" s="70">
        <v>-0.24687418836983299</v>
      </c>
      <c r="N9" s="69">
        <v>4680355.4702000003</v>
      </c>
      <c r="O9" s="69">
        <v>14743487.6424</v>
      </c>
      <c r="P9" s="69">
        <v>3711</v>
      </c>
      <c r="Q9" s="69">
        <v>4116</v>
      </c>
      <c r="R9" s="70">
        <v>-9.8396501457726</v>
      </c>
      <c r="S9" s="69">
        <v>22.199918323901901</v>
      </c>
      <c r="T9" s="69">
        <v>32.010323420796901</v>
      </c>
      <c r="U9" s="71">
        <v>-44.191176533890399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104923.3673</v>
      </c>
      <c r="E10" s="69">
        <v>95012.945099999997</v>
      </c>
      <c r="F10" s="70">
        <v>110.43060205066701</v>
      </c>
      <c r="G10" s="69">
        <v>108344.27959999999</v>
      </c>
      <c r="H10" s="70">
        <v>-3.15744616386743</v>
      </c>
      <c r="I10" s="69">
        <v>20453.950400000002</v>
      </c>
      <c r="J10" s="70">
        <v>19.494180301626699</v>
      </c>
      <c r="K10" s="69">
        <v>32360.3128</v>
      </c>
      <c r="L10" s="70">
        <v>29.8680400289449</v>
      </c>
      <c r="M10" s="70">
        <v>-0.36793100467187101</v>
      </c>
      <c r="N10" s="69">
        <v>5554665.8943999996</v>
      </c>
      <c r="O10" s="69">
        <v>23559986.496300001</v>
      </c>
      <c r="P10" s="69">
        <v>72467</v>
      </c>
      <c r="Q10" s="69">
        <v>76685</v>
      </c>
      <c r="R10" s="70">
        <v>-5.5004238116972104</v>
      </c>
      <c r="S10" s="69">
        <v>1.44787789338596</v>
      </c>
      <c r="T10" s="69">
        <v>2.74179274173567</v>
      </c>
      <c r="U10" s="71">
        <v>-89.366296305817201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38058.314200000001</v>
      </c>
      <c r="E11" s="69">
        <v>67609.934699999998</v>
      </c>
      <c r="F11" s="70">
        <v>56.291008664441101</v>
      </c>
      <c r="G11" s="69">
        <v>40937.593699999998</v>
      </c>
      <c r="H11" s="70">
        <v>-7.0333384055252903</v>
      </c>
      <c r="I11" s="69">
        <v>7008.3588</v>
      </c>
      <c r="J11" s="70">
        <v>18.414790427054701</v>
      </c>
      <c r="K11" s="69">
        <v>10975.8742</v>
      </c>
      <c r="L11" s="70">
        <v>26.811234388698299</v>
      </c>
      <c r="M11" s="70">
        <v>-0.361476027121375</v>
      </c>
      <c r="N11" s="69">
        <v>1933001.2538999999</v>
      </c>
      <c r="O11" s="69">
        <v>7259125.0822999999</v>
      </c>
      <c r="P11" s="69">
        <v>2167</v>
      </c>
      <c r="Q11" s="69">
        <v>2336</v>
      </c>
      <c r="R11" s="70">
        <v>-7.2345890410958997</v>
      </c>
      <c r="S11" s="69">
        <v>17.562673834794602</v>
      </c>
      <c r="T11" s="69">
        <v>36.406249571917797</v>
      </c>
      <c r="U11" s="71">
        <v>-107.29331942492099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124162.0361</v>
      </c>
      <c r="E12" s="69">
        <v>193407.55600000001</v>
      </c>
      <c r="F12" s="70">
        <v>64.197096880744397</v>
      </c>
      <c r="G12" s="69">
        <v>91856.268599999996</v>
      </c>
      <c r="H12" s="70">
        <v>35.169910548707001</v>
      </c>
      <c r="I12" s="69">
        <v>24337.361700000001</v>
      </c>
      <c r="J12" s="70">
        <v>19.601290752351002</v>
      </c>
      <c r="K12" s="69">
        <v>23758.8308</v>
      </c>
      <c r="L12" s="70">
        <v>25.865225272170498</v>
      </c>
      <c r="M12" s="70">
        <v>2.4350141842838E-2</v>
      </c>
      <c r="N12" s="69">
        <v>6317982.8284</v>
      </c>
      <c r="O12" s="69">
        <v>26515925.188499998</v>
      </c>
      <c r="P12" s="69">
        <v>1305</v>
      </c>
      <c r="Q12" s="69">
        <v>1344</v>
      </c>
      <c r="R12" s="70">
        <v>-2.90178571428571</v>
      </c>
      <c r="S12" s="69">
        <v>95.143322681992302</v>
      </c>
      <c r="T12" s="69">
        <v>183.413184077381</v>
      </c>
      <c r="U12" s="71">
        <v>-92.775676639360597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280000.03950000001</v>
      </c>
      <c r="E13" s="69">
        <v>304654.609</v>
      </c>
      <c r="F13" s="70">
        <v>91.907370257444498</v>
      </c>
      <c r="G13" s="69">
        <v>233294.19440000001</v>
      </c>
      <c r="H13" s="70">
        <v>20.020148902599502</v>
      </c>
      <c r="I13" s="69">
        <v>70908.585800000001</v>
      </c>
      <c r="J13" s="70">
        <v>25.3244913560093</v>
      </c>
      <c r="K13" s="69">
        <v>66030.269700000004</v>
      </c>
      <c r="L13" s="70">
        <v>28.303434583882598</v>
      </c>
      <c r="M13" s="70">
        <v>7.3879996585868996E-2</v>
      </c>
      <c r="N13" s="69">
        <v>16267112.695699999</v>
      </c>
      <c r="O13" s="69">
        <v>42320330.4168</v>
      </c>
      <c r="P13" s="69">
        <v>12137</v>
      </c>
      <c r="Q13" s="69">
        <v>11716</v>
      </c>
      <c r="R13" s="70">
        <v>3.5933765790372201</v>
      </c>
      <c r="S13" s="69">
        <v>23.0699546428277</v>
      </c>
      <c r="T13" s="69">
        <v>42.359642676681503</v>
      </c>
      <c r="U13" s="71">
        <v>-83.6138966569263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155938.6225</v>
      </c>
      <c r="E14" s="69">
        <v>127131.93309999999</v>
      </c>
      <c r="F14" s="70">
        <v>122.65889355850599</v>
      </c>
      <c r="G14" s="69">
        <v>134117.89079999999</v>
      </c>
      <c r="H14" s="70">
        <v>16.269814243156901</v>
      </c>
      <c r="I14" s="69">
        <v>24166.716899999999</v>
      </c>
      <c r="J14" s="70">
        <v>15.4975826466596</v>
      </c>
      <c r="K14" s="69">
        <v>28360.443200000002</v>
      </c>
      <c r="L14" s="70">
        <v>21.145906061326201</v>
      </c>
      <c r="M14" s="70">
        <v>-0.14787238233286901</v>
      </c>
      <c r="N14" s="69">
        <v>5024375.4130999995</v>
      </c>
      <c r="O14" s="69">
        <v>19838955.148200002</v>
      </c>
      <c r="P14" s="69">
        <v>3074</v>
      </c>
      <c r="Q14" s="69">
        <v>3075</v>
      </c>
      <c r="R14" s="70">
        <v>-3.2520325203255998E-2</v>
      </c>
      <c r="S14" s="69">
        <v>50.728244144437198</v>
      </c>
      <c r="T14" s="69">
        <v>99.139673626016304</v>
      </c>
      <c r="U14" s="71">
        <v>-95.432890095187304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143707.2028</v>
      </c>
      <c r="E15" s="69">
        <v>119995.943</v>
      </c>
      <c r="F15" s="70">
        <v>119.760051221065</v>
      </c>
      <c r="G15" s="69">
        <v>112513.2932</v>
      </c>
      <c r="H15" s="70">
        <v>27.724643651262401</v>
      </c>
      <c r="I15" s="69">
        <v>29642.122100000001</v>
      </c>
      <c r="J15" s="70">
        <v>20.626747666401599</v>
      </c>
      <c r="K15" s="69">
        <v>22152.8593</v>
      </c>
      <c r="L15" s="70">
        <v>19.689103989358699</v>
      </c>
      <c r="M15" s="70">
        <v>0.33807206097318598</v>
      </c>
      <c r="N15" s="69">
        <v>4747649.3327000001</v>
      </c>
      <c r="O15" s="69">
        <v>15874126.024499999</v>
      </c>
      <c r="P15" s="69">
        <v>7005</v>
      </c>
      <c r="Q15" s="69">
        <v>5320</v>
      </c>
      <c r="R15" s="70">
        <v>31.672932330827098</v>
      </c>
      <c r="S15" s="69">
        <v>20.5149468665239</v>
      </c>
      <c r="T15" s="69">
        <v>40.500186240601501</v>
      </c>
      <c r="U15" s="71">
        <v>-97.417943629624105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709807.56169999996</v>
      </c>
      <c r="E16" s="69">
        <v>520283.6741</v>
      </c>
      <c r="F16" s="70">
        <v>136.427029529197</v>
      </c>
      <c r="G16" s="69">
        <v>761617.78590000002</v>
      </c>
      <c r="H16" s="70">
        <v>-6.8026541868079002</v>
      </c>
      <c r="I16" s="69">
        <v>23534.004400000002</v>
      </c>
      <c r="J16" s="70">
        <v>3.3155471524754798</v>
      </c>
      <c r="K16" s="69">
        <v>34649.340100000001</v>
      </c>
      <c r="L16" s="70">
        <v>4.5494394618233702</v>
      </c>
      <c r="M16" s="70">
        <v>-0.32079501854639902</v>
      </c>
      <c r="N16" s="69">
        <v>26732474.877300002</v>
      </c>
      <c r="O16" s="69">
        <v>111892893.16769999</v>
      </c>
      <c r="P16" s="69">
        <v>41217</v>
      </c>
      <c r="Q16" s="69">
        <v>39573</v>
      </c>
      <c r="R16" s="70">
        <v>4.1543476612842198</v>
      </c>
      <c r="S16" s="69">
        <v>17.221233027634199</v>
      </c>
      <c r="T16" s="69">
        <v>34.791748287974102</v>
      </c>
      <c r="U16" s="71">
        <v>-102.028206877784</v>
      </c>
      <c r="V16" s="56"/>
      <c r="W16" s="56"/>
    </row>
    <row r="17" spans="1:21" ht="12" thickBot="1" x14ac:dyDescent="0.2">
      <c r="A17" s="54"/>
      <c r="B17" s="43" t="s">
        <v>15</v>
      </c>
      <c r="C17" s="44"/>
      <c r="D17" s="69">
        <v>426573.45199999999</v>
      </c>
      <c r="E17" s="69">
        <v>450994.49619999999</v>
      </c>
      <c r="F17" s="70">
        <v>94.585068242347205</v>
      </c>
      <c r="G17" s="69">
        <v>663668.46349999995</v>
      </c>
      <c r="H17" s="70">
        <v>-35.724917566465002</v>
      </c>
      <c r="I17" s="69">
        <v>48583.983699999997</v>
      </c>
      <c r="J17" s="70">
        <v>11.3893594343982</v>
      </c>
      <c r="K17" s="69">
        <v>60853.3197</v>
      </c>
      <c r="L17" s="70">
        <v>9.1692347982118605</v>
      </c>
      <c r="M17" s="70">
        <v>-0.20162147374188399</v>
      </c>
      <c r="N17" s="69">
        <v>21193621.543299999</v>
      </c>
      <c r="O17" s="69">
        <v>136348800.54409999</v>
      </c>
      <c r="P17" s="69">
        <v>9662</v>
      </c>
      <c r="Q17" s="69">
        <v>9810</v>
      </c>
      <c r="R17" s="70">
        <v>-1.5086646279306799</v>
      </c>
      <c r="S17" s="69">
        <v>44.1496017387704</v>
      </c>
      <c r="T17" s="69">
        <v>99.986809011213097</v>
      </c>
      <c r="U17" s="71">
        <v>-126.472731515964</v>
      </c>
    </row>
    <row r="18" spans="1:21" ht="12" thickBot="1" x14ac:dyDescent="0.2">
      <c r="A18" s="54"/>
      <c r="B18" s="43" t="s">
        <v>16</v>
      </c>
      <c r="C18" s="44"/>
      <c r="D18" s="69">
        <v>1261133.7531000001</v>
      </c>
      <c r="E18" s="69">
        <v>1540321.9972000001</v>
      </c>
      <c r="F18" s="70">
        <v>81.874683046304</v>
      </c>
      <c r="G18" s="69">
        <v>2465307.2631000001</v>
      </c>
      <c r="H18" s="70">
        <v>-48.844763816004502</v>
      </c>
      <c r="I18" s="69">
        <v>103101.8487</v>
      </c>
      <c r="J18" s="70">
        <v>8.1753302095487292</v>
      </c>
      <c r="K18" s="69">
        <v>252475.66450000001</v>
      </c>
      <c r="L18" s="70">
        <v>10.241143904412301</v>
      </c>
      <c r="M18" s="70">
        <v>-0.591636489385297</v>
      </c>
      <c r="N18" s="69">
        <v>58819237.550999999</v>
      </c>
      <c r="O18" s="69">
        <v>305510865.08649999</v>
      </c>
      <c r="P18" s="69">
        <v>60900</v>
      </c>
      <c r="Q18" s="69">
        <v>68522</v>
      </c>
      <c r="R18" s="70">
        <v>-11.123434809258301</v>
      </c>
      <c r="S18" s="69">
        <v>20.7082718078818</v>
      </c>
      <c r="T18" s="69">
        <v>46.547084113131604</v>
      </c>
      <c r="U18" s="71">
        <v>-124.775319471204</v>
      </c>
    </row>
    <row r="19" spans="1:21" ht="12" thickBot="1" x14ac:dyDescent="0.2">
      <c r="A19" s="54"/>
      <c r="B19" s="43" t="s">
        <v>17</v>
      </c>
      <c r="C19" s="44"/>
      <c r="D19" s="69">
        <v>405197.76120000001</v>
      </c>
      <c r="E19" s="69">
        <v>592691.82310000004</v>
      </c>
      <c r="F19" s="70">
        <v>68.365674269077005</v>
      </c>
      <c r="G19" s="69">
        <v>597199.89110000001</v>
      </c>
      <c r="H19" s="70">
        <v>-32.150395999963401</v>
      </c>
      <c r="I19" s="69">
        <v>47326.0288</v>
      </c>
      <c r="J19" s="70">
        <v>11.6797360034377</v>
      </c>
      <c r="K19" s="69">
        <v>72088.822499999995</v>
      </c>
      <c r="L19" s="70">
        <v>12.0711379178616</v>
      </c>
      <c r="M19" s="70">
        <v>-0.34350392808815799</v>
      </c>
      <c r="N19" s="69">
        <v>21348873.361099999</v>
      </c>
      <c r="O19" s="69">
        <v>84660167.168099999</v>
      </c>
      <c r="P19" s="69">
        <v>9737</v>
      </c>
      <c r="Q19" s="69">
        <v>11693</v>
      </c>
      <c r="R19" s="70">
        <v>-16.727956897289001</v>
      </c>
      <c r="S19" s="69">
        <v>41.614230378966802</v>
      </c>
      <c r="T19" s="69">
        <v>86.204016950312194</v>
      </c>
      <c r="U19" s="71">
        <v>-107.150333348187</v>
      </c>
    </row>
    <row r="20" spans="1:21" ht="12" thickBot="1" x14ac:dyDescent="0.2">
      <c r="A20" s="54"/>
      <c r="B20" s="43" t="s">
        <v>18</v>
      </c>
      <c r="C20" s="44"/>
      <c r="D20" s="69">
        <v>642295.36620000005</v>
      </c>
      <c r="E20" s="69">
        <v>927513.19019999995</v>
      </c>
      <c r="F20" s="70">
        <v>69.249189444033902</v>
      </c>
      <c r="G20" s="69">
        <v>826626.4939</v>
      </c>
      <c r="H20" s="70">
        <v>-22.299203940383201</v>
      </c>
      <c r="I20" s="69">
        <v>44243.592299999997</v>
      </c>
      <c r="J20" s="70">
        <v>6.8883561408449099</v>
      </c>
      <c r="K20" s="69">
        <v>69638.598299999998</v>
      </c>
      <c r="L20" s="70">
        <v>8.4244333824152093</v>
      </c>
      <c r="M20" s="70">
        <v>-0.36466854043499602</v>
      </c>
      <c r="N20" s="69">
        <v>27379230.115600001</v>
      </c>
      <c r="O20" s="69">
        <v>124017993.4834</v>
      </c>
      <c r="P20" s="69">
        <v>31834</v>
      </c>
      <c r="Q20" s="69">
        <v>37201</v>
      </c>
      <c r="R20" s="70">
        <v>-14.427031531410501</v>
      </c>
      <c r="S20" s="69">
        <v>20.176395244078702</v>
      </c>
      <c r="T20" s="69">
        <v>40.218420730625503</v>
      </c>
      <c r="U20" s="71">
        <v>-99.334024953881496</v>
      </c>
    </row>
    <row r="21" spans="1:21" ht="12" thickBot="1" x14ac:dyDescent="0.2">
      <c r="A21" s="54"/>
      <c r="B21" s="43" t="s">
        <v>19</v>
      </c>
      <c r="C21" s="44"/>
      <c r="D21" s="69">
        <v>308357.2268</v>
      </c>
      <c r="E21" s="69">
        <v>347458.53259999998</v>
      </c>
      <c r="F21" s="70">
        <v>88.746482779568396</v>
      </c>
      <c r="G21" s="69">
        <v>322331.75290000002</v>
      </c>
      <c r="H21" s="70">
        <v>-4.3354481754503</v>
      </c>
      <c r="I21" s="69">
        <v>28930.5713</v>
      </c>
      <c r="J21" s="70">
        <v>9.3821609437304705</v>
      </c>
      <c r="K21" s="69">
        <v>43272.312899999997</v>
      </c>
      <c r="L21" s="70">
        <v>13.424775099158399</v>
      </c>
      <c r="M21" s="70">
        <v>-0.33142997540119901</v>
      </c>
      <c r="N21" s="69">
        <v>13276668.647500001</v>
      </c>
      <c r="O21" s="69">
        <v>52182594.466399997</v>
      </c>
      <c r="P21" s="69">
        <v>25019</v>
      </c>
      <c r="Q21" s="69">
        <v>30240</v>
      </c>
      <c r="R21" s="70">
        <v>-17.2652116402116</v>
      </c>
      <c r="S21" s="69">
        <v>12.324922131180299</v>
      </c>
      <c r="T21" s="69">
        <v>21.695325244709</v>
      </c>
      <c r="U21" s="71">
        <v>-76.028091811005496</v>
      </c>
    </row>
    <row r="22" spans="1:21" ht="12" thickBot="1" x14ac:dyDescent="0.2">
      <c r="A22" s="54"/>
      <c r="B22" s="43" t="s">
        <v>20</v>
      </c>
      <c r="C22" s="44"/>
      <c r="D22" s="69">
        <v>935772.25710000005</v>
      </c>
      <c r="E22" s="69">
        <v>779994.86919999996</v>
      </c>
      <c r="F22" s="70">
        <v>119.971591359283</v>
      </c>
      <c r="G22" s="69">
        <v>1003529.1392</v>
      </c>
      <c r="H22" s="70">
        <v>-6.7518599563551298</v>
      </c>
      <c r="I22" s="69">
        <v>118717.0606</v>
      </c>
      <c r="J22" s="70">
        <v>12.686533470003599</v>
      </c>
      <c r="K22" s="69">
        <v>146115.29670000001</v>
      </c>
      <c r="L22" s="70">
        <v>14.560144891904301</v>
      </c>
      <c r="M22" s="70">
        <v>-0.18751107323317001</v>
      </c>
      <c r="N22" s="69">
        <v>43994999.207900003</v>
      </c>
      <c r="O22" s="69">
        <v>143018961.44549999</v>
      </c>
      <c r="P22" s="69">
        <v>58915</v>
      </c>
      <c r="Q22" s="69">
        <v>61834</v>
      </c>
      <c r="R22" s="70">
        <v>-4.7207038199048998</v>
      </c>
      <c r="S22" s="69">
        <v>15.883429637613499</v>
      </c>
      <c r="T22" s="69">
        <v>31.766646476048798</v>
      </c>
      <c r="U22" s="71">
        <v>-99.998660244146905</v>
      </c>
    </row>
    <row r="23" spans="1:21" ht="12" thickBot="1" x14ac:dyDescent="0.2">
      <c r="A23" s="54"/>
      <c r="B23" s="43" t="s">
        <v>21</v>
      </c>
      <c r="C23" s="44"/>
      <c r="D23" s="69">
        <v>2077293.4369999999</v>
      </c>
      <c r="E23" s="69">
        <v>2375977.6461999998</v>
      </c>
      <c r="F23" s="70">
        <v>87.428997504345304</v>
      </c>
      <c r="G23" s="69">
        <v>2227893.9903000002</v>
      </c>
      <c r="H23" s="70">
        <v>-6.7597719620277097</v>
      </c>
      <c r="I23" s="69">
        <v>207803.90849999999</v>
      </c>
      <c r="J23" s="70">
        <v>10.0035895169489</v>
      </c>
      <c r="K23" s="69">
        <v>159534.44570000001</v>
      </c>
      <c r="L23" s="70">
        <v>7.1607736451821804</v>
      </c>
      <c r="M23" s="70">
        <v>0.30256451882980401</v>
      </c>
      <c r="N23" s="69">
        <v>123383500.6199</v>
      </c>
      <c r="O23" s="69">
        <v>315376321.3075</v>
      </c>
      <c r="P23" s="69">
        <v>69905</v>
      </c>
      <c r="Q23" s="69">
        <v>75697</v>
      </c>
      <c r="R23" s="70">
        <v>-7.6515581859254702</v>
      </c>
      <c r="S23" s="69">
        <v>29.7159493169301</v>
      </c>
      <c r="T23" s="69">
        <v>56.836817422090697</v>
      </c>
      <c r="U23" s="71">
        <v>-91.267042543072805</v>
      </c>
    </row>
    <row r="24" spans="1:21" ht="12" thickBot="1" x14ac:dyDescent="0.2">
      <c r="A24" s="54"/>
      <c r="B24" s="43" t="s">
        <v>22</v>
      </c>
      <c r="C24" s="44"/>
      <c r="D24" s="69">
        <v>148810.2666</v>
      </c>
      <c r="E24" s="69">
        <v>283800.95569999999</v>
      </c>
      <c r="F24" s="70">
        <v>52.434730613558699</v>
      </c>
      <c r="G24" s="69">
        <v>217602.32759999999</v>
      </c>
      <c r="H24" s="70">
        <v>-31.613660459760599</v>
      </c>
      <c r="I24" s="69">
        <v>23337.6626</v>
      </c>
      <c r="J24" s="70">
        <v>15.682830985533601</v>
      </c>
      <c r="K24" s="69">
        <v>31299.939900000001</v>
      </c>
      <c r="L24" s="70">
        <v>14.384009695675701</v>
      </c>
      <c r="M24" s="70">
        <v>-0.25438634468432297</v>
      </c>
      <c r="N24" s="69">
        <v>6942780.1193000004</v>
      </c>
      <c r="O24" s="69">
        <v>32401110.1063</v>
      </c>
      <c r="P24" s="69">
        <v>17028</v>
      </c>
      <c r="Q24" s="69">
        <v>19106</v>
      </c>
      <c r="R24" s="70">
        <v>-10.876164555637001</v>
      </c>
      <c r="S24" s="69">
        <v>8.7391511980267804</v>
      </c>
      <c r="T24" s="69">
        <v>17.594614393384301</v>
      </c>
      <c r="U24" s="71">
        <v>-101.330930140641</v>
      </c>
    </row>
    <row r="25" spans="1:21" ht="12" thickBot="1" x14ac:dyDescent="0.2">
      <c r="A25" s="54"/>
      <c r="B25" s="43" t="s">
        <v>23</v>
      </c>
      <c r="C25" s="44"/>
      <c r="D25" s="69">
        <v>167503.07269999999</v>
      </c>
      <c r="E25" s="69">
        <v>236102.424</v>
      </c>
      <c r="F25" s="70">
        <v>70.945088094478905</v>
      </c>
      <c r="G25" s="69">
        <v>195223.18979999999</v>
      </c>
      <c r="H25" s="70">
        <v>-14.1991927948716</v>
      </c>
      <c r="I25" s="69">
        <v>16509.174999999999</v>
      </c>
      <c r="J25" s="70">
        <v>9.8560430766354497</v>
      </c>
      <c r="K25" s="69">
        <v>20141.919900000001</v>
      </c>
      <c r="L25" s="70">
        <v>10.3173807991944</v>
      </c>
      <c r="M25" s="70">
        <v>-0.18035742958147699</v>
      </c>
      <c r="N25" s="69">
        <v>7140830.1228</v>
      </c>
      <c r="O25" s="69">
        <v>40315987.134099998</v>
      </c>
      <c r="P25" s="69">
        <v>11444</v>
      </c>
      <c r="Q25" s="69">
        <v>12208</v>
      </c>
      <c r="R25" s="70">
        <v>-6.2581913499344699</v>
      </c>
      <c r="S25" s="69">
        <v>14.636759236281</v>
      </c>
      <c r="T25" s="69">
        <v>26.866350573394499</v>
      </c>
      <c r="U25" s="71">
        <v>-83.553955760912203</v>
      </c>
    </row>
    <row r="26" spans="1:21" ht="12" thickBot="1" x14ac:dyDescent="0.2">
      <c r="A26" s="54"/>
      <c r="B26" s="43" t="s">
        <v>24</v>
      </c>
      <c r="C26" s="44"/>
      <c r="D26" s="69">
        <v>394969.75060000003</v>
      </c>
      <c r="E26" s="69">
        <v>536929.38729999994</v>
      </c>
      <c r="F26" s="70">
        <v>73.560836851591006</v>
      </c>
      <c r="G26" s="69">
        <v>517672.11180000001</v>
      </c>
      <c r="H26" s="70">
        <v>-23.7027180725172</v>
      </c>
      <c r="I26" s="69">
        <v>86940.871400000004</v>
      </c>
      <c r="J26" s="70">
        <v>22.012032888069999</v>
      </c>
      <c r="K26" s="69">
        <v>110976.8559</v>
      </c>
      <c r="L26" s="70">
        <v>21.437673262737999</v>
      </c>
      <c r="M26" s="70">
        <v>-0.216585560160927</v>
      </c>
      <c r="N26" s="69">
        <v>16759466.5573</v>
      </c>
      <c r="O26" s="69">
        <v>75693644.660699993</v>
      </c>
      <c r="P26" s="69">
        <v>29041</v>
      </c>
      <c r="Q26" s="69">
        <v>33292</v>
      </c>
      <c r="R26" s="70">
        <v>-12.7688333533582</v>
      </c>
      <c r="S26" s="69">
        <v>13.6004183946834</v>
      </c>
      <c r="T26" s="69">
        <v>26.677080968400801</v>
      </c>
      <c r="U26" s="71">
        <v>-96.1489727318191</v>
      </c>
    </row>
    <row r="27" spans="1:21" ht="12" thickBot="1" x14ac:dyDescent="0.2">
      <c r="A27" s="54"/>
      <c r="B27" s="43" t="s">
        <v>25</v>
      </c>
      <c r="C27" s="44"/>
      <c r="D27" s="69">
        <v>159236.70050000001</v>
      </c>
      <c r="E27" s="69">
        <v>290877.96000000002</v>
      </c>
      <c r="F27" s="70">
        <v>54.7434740328899</v>
      </c>
      <c r="G27" s="69">
        <v>251730.72579999999</v>
      </c>
      <c r="H27" s="70">
        <v>-36.743240224670302</v>
      </c>
      <c r="I27" s="69">
        <v>43037.057399999998</v>
      </c>
      <c r="J27" s="70">
        <v>27.027096934855201</v>
      </c>
      <c r="K27" s="69">
        <v>81189.887900000002</v>
      </c>
      <c r="L27" s="70">
        <v>32.2526730266949</v>
      </c>
      <c r="M27" s="70">
        <v>-0.46992096536692002</v>
      </c>
      <c r="N27" s="69">
        <v>7656938.9563999996</v>
      </c>
      <c r="O27" s="69">
        <v>26981358.452799998</v>
      </c>
      <c r="P27" s="69">
        <v>22726</v>
      </c>
      <c r="Q27" s="69">
        <v>26144</v>
      </c>
      <c r="R27" s="70">
        <v>-13.0737454100367</v>
      </c>
      <c r="S27" s="69">
        <v>7.0068072032033797</v>
      </c>
      <c r="T27" s="69">
        <v>14.541006288249701</v>
      </c>
      <c r="U27" s="71">
        <v>-107.526850197931</v>
      </c>
    </row>
    <row r="28" spans="1:21" ht="12" thickBot="1" x14ac:dyDescent="0.2">
      <c r="A28" s="54"/>
      <c r="B28" s="43" t="s">
        <v>26</v>
      </c>
      <c r="C28" s="44"/>
      <c r="D28" s="69">
        <v>553492.83909999998</v>
      </c>
      <c r="E28" s="69">
        <v>850727.51029999997</v>
      </c>
      <c r="F28" s="70">
        <v>65.061119147871096</v>
      </c>
      <c r="G28" s="69">
        <v>705867.14009999996</v>
      </c>
      <c r="H28" s="70">
        <v>-21.586824537321998</v>
      </c>
      <c r="I28" s="69">
        <v>18846.334999999999</v>
      </c>
      <c r="J28" s="70">
        <v>3.4049826246433201</v>
      </c>
      <c r="K28" s="69">
        <v>59566.437899999997</v>
      </c>
      <c r="L28" s="70">
        <v>8.4387605706594098</v>
      </c>
      <c r="M28" s="70">
        <v>-0.68360815814369902</v>
      </c>
      <c r="N28" s="69">
        <v>21003996.438999999</v>
      </c>
      <c r="O28" s="69">
        <v>96526095.134100005</v>
      </c>
      <c r="P28" s="69">
        <v>30716</v>
      </c>
      <c r="Q28" s="69">
        <v>33071</v>
      </c>
      <c r="R28" s="70">
        <v>-7.1210426053037397</v>
      </c>
      <c r="S28" s="69">
        <v>18.019691336762602</v>
      </c>
      <c r="T28" s="69">
        <v>35.4957502162015</v>
      </c>
      <c r="U28" s="71">
        <v>-96.983120037052899</v>
      </c>
    </row>
    <row r="29" spans="1:21" ht="12" thickBot="1" x14ac:dyDescent="0.2">
      <c r="A29" s="54"/>
      <c r="B29" s="43" t="s">
        <v>27</v>
      </c>
      <c r="C29" s="44"/>
      <c r="D29" s="69">
        <v>552076.56180000002</v>
      </c>
      <c r="E29" s="69">
        <v>683178.41070000001</v>
      </c>
      <c r="F29" s="70">
        <v>80.810012897557698</v>
      </c>
      <c r="G29" s="69">
        <v>632418.8639</v>
      </c>
      <c r="H29" s="70">
        <v>-12.703969898137601</v>
      </c>
      <c r="I29" s="69">
        <v>84766.809500000003</v>
      </c>
      <c r="J29" s="70">
        <v>15.354176461254699</v>
      </c>
      <c r="K29" s="69">
        <v>96666.003599999996</v>
      </c>
      <c r="L29" s="70">
        <v>15.2851233759664</v>
      </c>
      <c r="M29" s="70">
        <v>-0.123095955732673</v>
      </c>
      <c r="N29" s="69">
        <v>21709277.119899999</v>
      </c>
      <c r="O29" s="69">
        <v>66353535.299199998</v>
      </c>
      <c r="P29" s="69">
        <v>83385</v>
      </c>
      <c r="Q29" s="69">
        <v>91935</v>
      </c>
      <c r="R29" s="70">
        <v>-9.3000489476260402</v>
      </c>
      <c r="S29" s="69">
        <v>6.6208138370210499</v>
      </c>
      <c r="T29" s="69">
        <v>13.3671632283679</v>
      </c>
      <c r="U29" s="71">
        <v>-101.896074371157</v>
      </c>
    </row>
    <row r="30" spans="1:21" ht="12" thickBot="1" x14ac:dyDescent="0.2">
      <c r="A30" s="54"/>
      <c r="B30" s="43" t="s">
        <v>28</v>
      </c>
      <c r="C30" s="44"/>
      <c r="D30" s="69">
        <v>1068574.1828000001</v>
      </c>
      <c r="E30" s="69">
        <v>1152068.7404</v>
      </c>
      <c r="F30" s="70">
        <v>92.752640995101501</v>
      </c>
      <c r="G30" s="69">
        <v>956492.60279999999</v>
      </c>
      <c r="H30" s="70">
        <v>11.717976665151101</v>
      </c>
      <c r="I30" s="69">
        <v>115632.7748</v>
      </c>
      <c r="J30" s="70">
        <v>10.8212210870569</v>
      </c>
      <c r="K30" s="69">
        <v>166209.9884</v>
      </c>
      <c r="L30" s="70">
        <v>17.3770281038707</v>
      </c>
      <c r="M30" s="70">
        <v>-0.30429707676942502</v>
      </c>
      <c r="N30" s="69">
        <v>35481522.853200004</v>
      </c>
      <c r="O30" s="69">
        <v>116129775.73289999</v>
      </c>
      <c r="P30" s="69">
        <v>67929</v>
      </c>
      <c r="Q30" s="69">
        <v>66895</v>
      </c>
      <c r="R30" s="70">
        <v>1.54570595709693</v>
      </c>
      <c r="S30" s="69">
        <v>15.7307509723388</v>
      </c>
      <c r="T30" s="69">
        <v>30.306938937140298</v>
      </c>
      <c r="U30" s="71">
        <v>-92.660471139823898</v>
      </c>
    </row>
    <row r="31" spans="1:21" ht="12" thickBot="1" x14ac:dyDescent="0.2">
      <c r="A31" s="54"/>
      <c r="B31" s="43" t="s">
        <v>29</v>
      </c>
      <c r="C31" s="44"/>
      <c r="D31" s="69">
        <v>467761.40399999998</v>
      </c>
      <c r="E31" s="69">
        <v>901711.21799999999</v>
      </c>
      <c r="F31" s="70">
        <v>51.874856901248002</v>
      </c>
      <c r="G31" s="69">
        <v>794000.8027</v>
      </c>
      <c r="H31" s="70">
        <v>-41.088043940336398</v>
      </c>
      <c r="I31" s="69">
        <v>25453.146199999999</v>
      </c>
      <c r="J31" s="70">
        <v>5.4414806314374804</v>
      </c>
      <c r="K31" s="69">
        <v>55850.2857</v>
      </c>
      <c r="L31" s="70">
        <v>7.0340339090440596</v>
      </c>
      <c r="M31" s="70">
        <v>-0.54426112810377303</v>
      </c>
      <c r="N31" s="69">
        <v>36557622.823600002</v>
      </c>
      <c r="O31" s="69">
        <v>130706190.8627</v>
      </c>
      <c r="P31" s="69">
        <v>19074</v>
      </c>
      <c r="Q31" s="69">
        <v>22243</v>
      </c>
      <c r="R31" s="70">
        <v>-14.247178887740001</v>
      </c>
      <c r="S31" s="69">
        <v>24.523508650518998</v>
      </c>
      <c r="T31" s="69">
        <v>54.092720460369598</v>
      </c>
      <c r="U31" s="71">
        <v>-120.57496433824799</v>
      </c>
    </row>
    <row r="32" spans="1:21" ht="12" thickBot="1" x14ac:dyDescent="0.2">
      <c r="A32" s="54"/>
      <c r="B32" s="43" t="s">
        <v>30</v>
      </c>
      <c r="C32" s="44"/>
      <c r="D32" s="69">
        <v>86507.070500000002</v>
      </c>
      <c r="E32" s="69">
        <v>146317.81340000001</v>
      </c>
      <c r="F32" s="70">
        <v>59.122719571751098</v>
      </c>
      <c r="G32" s="69">
        <v>135669.72070000001</v>
      </c>
      <c r="H32" s="70">
        <v>-36.237009957963302</v>
      </c>
      <c r="I32" s="69">
        <v>24271.364799999999</v>
      </c>
      <c r="J32" s="70">
        <v>28.057087888555898</v>
      </c>
      <c r="K32" s="69">
        <v>43273.513599999998</v>
      </c>
      <c r="L32" s="70">
        <v>31.896220746034199</v>
      </c>
      <c r="M32" s="70">
        <v>-0.439117308006161</v>
      </c>
      <c r="N32" s="69">
        <v>4698120.8386000004</v>
      </c>
      <c r="O32" s="69">
        <v>13334323.4833</v>
      </c>
      <c r="P32" s="69">
        <v>18777</v>
      </c>
      <c r="Q32" s="69">
        <v>21676</v>
      </c>
      <c r="R32" s="70">
        <v>-13.374238789444499</v>
      </c>
      <c r="S32" s="69">
        <v>4.6070762368855496</v>
      </c>
      <c r="T32" s="69">
        <v>9.3572678815279602</v>
      </c>
      <c r="U32" s="71">
        <v>-103.106425863133</v>
      </c>
    </row>
    <row r="33" spans="1:21" ht="12" thickBot="1" x14ac:dyDescent="0.2">
      <c r="A33" s="54"/>
      <c r="B33" s="43" t="s">
        <v>31</v>
      </c>
      <c r="C33" s="44"/>
      <c r="D33" s="72"/>
      <c r="E33" s="72"/>
      <c r="F33" s="72"/>
      <c r="G33" s="69">
        <v>23.077000000000002</v>
      </c>
      <c r="H33" s="72"/>
      <c r="I33" s="72"/>
      <c r="J33" s="72"/>
      <c r="K33" s="69">
        <v>4.4931999999999999</v>
      </c>
      <c r="L33" s="70">
        <v>19.470468431771899</v>
      </c>
      <c r="M33" s="72"/>
      <c r="N33" s="69">
        <v>62.053600000000003</v>
      </c>
      <c r="O33" s="69">
        <v>138.37620000000001</v>
      </c>
      <c r="P33" s="72"/>
      <c r="Q33" s="72"/>
      <c r="R33" s="72"/>
      <c r="S33" s="72"/>
      <c r="T33" s="72"/>
      <c r="U33" s="73"/>
    </row>
    <row r="34" spans="1:21" ht="12" thickBot="1" x14ac:dyDescent="0.2">
      <c r="A34" s="54"/>
      <c r="B34" s="43" t="s">
        <v>32</v>
      </c>
      <c r="C34" s="44"/>
      <c r="D34" s="69">
        <v>81313.426000000007</v>
      </c>
      <c r="E34" s="69">
        <v>111317.4961</v>
      </c>
      <c r="F34" s="70">
        <v>73.046402271708999</v>
      </c>
      <c r="G34" s="69">
        <v>97089.242599999998</v>
      </c>
      <c r="H34" s="70">
        <v>-16.248779141263999</v>
      </c>
      <c r="I34" s="69">
        <v>9059.0215000000007</v>
      </c>
      <c r="J34" s="70">
        <v>11.1408680529584</v>
      </c>
      <c r="K34" s="69">
        <v>11620.108</v>
      </c>
      <c r="L34" s="70">
        <v>11.9684814597575</v>
      </c>
      <c r="M34" s="70">
        <v>-0.22040126477309799</v>
      </c>
      <c r="N34" s="69">
        <v>3738270.6812</v>
      </c>
      <c r="O34" s="69">
        <v>22597146.955699999</v>
      </c>
      <c r="P34" s="69">
        <v>5664</v>
      </c>
      <c r="Q34" s="69">
        <v>6007</v>
      </c>
      <c r="R34" s="70">
        <v>-5.7100049941734703</v>
      </c>
      <c r="S34" s="69">
        <v>14.356183968926601</v>
      </c>
      <c r="T34" s="69">
        <v>30.412936940236399</v>
      </c>
      <c r="U34" s="71">
        <v>-111.845550363969</v>
      </c>
    </row>
    <row r="35" spans="1:21" ht="12" customHeight="1" thickBot="1" x14ac:dyDescent="0.2">
      <c r="A35" s="54"/>
      <c r="B35" s="43" t="s">
        <v>70</v>
      </c>
      <c r="C35" s="44"/>
      <c r="D35" s="69">
        <v>499.35</v>
      </c>
      <c r="E35" s="72"/>
      <c r="F35" s="72"/>
      <c r="G35" s="72"/>
      <c r="H35" s="72"/>
      <c r="I35" s="69">
        <v>-128.85</v>
      </c>
      <c r="J35" s="70">
        <v>-25.8035446079904</v>
      </c>
      <c r="K35" s="72"/>
      <c r="L35" s="72"/>
      <c r="M35" s="72"/>
      <c r="N35" s="69">
        <v>163558.34</v>
      </c>
      <c r="O35" s="69">
        <v>163558.34</v>
      </c>
      <c r="P35" s="69">
        <v>3</v>
      </c>
      <c r="Q35" s="69">
        <v>3</v>
      </c>
      <c r="R35" s="70">
        <v>0</v>
      </c>
      <c r="S35" s="69">
        <v>166.45</v>
      </c>
      <c r="T35" s="69">
        <v>8050.1466666666702</v>
      </c>
      <c r="U35" s="71">
        <v>-4736.3752878742398</v>
      </c>
    </row>
    <row r="36" spans="1:21" ht="12" thickBot="1" x14ac:dyDescent="0.2">
      <c r="A36" s="54"/>
      <c r="B36" s="43" t="s">
        <v>36</v>
      </c>
      <c r="C36" s="44"/>
      <c r="D36" s="69">
        <v>175585.06</v>
      </c>
      <c r="E36" s="69">
        <v>64340.180200000003</v>
      </c>
      <c r="F36" s="70">
        <v>272.90110076502401</v>
      </c>
      <c r="G36" s="72"/>
      <c r="H36" s="72"/>
      <c r="I36" s="69">
        <v>-8529.35</v>
      </c>
      <c r="J36" s="70">
        <v>-4.8576741096309703</v>
      </c>
      <c r="K36" s="72"/>
      <c r="L36" s="72"/>
      <c r="M36" s="72"/>
      <c r="N36" s="69">
        <v>5489712.1299999999</v>
      </c>
      <c r="O36" s="69">
        <v>5489712.1299999999</v>
      </c>
      <c r="P36" s="69">
        <v>83</v>
      </c>
      <c r="Q36" s="69">
        <v>169</v>
      </c>
      <c r="R36" s="70">
        <v>-50.887573964497001</v>
      </c>
      <c r="S36" s="69">
        <v>2115.4826506024101</v>
      </c>
      <c r="T36" s="69">
        <v>6086.4286390532498</v>
      </c>
      <c r="U36" s="71">
        <v>-187.708747567373</v>
      </c>
    </row>
    <row r="37" spans="1:21" ht="12" customHeight="1" thickBot="1" x14ac:dyDescent="0.2">
      <c r="A37" s="54"/>
      <c r="B37" s="43" t="s">
        <v>37</v>
      </c>
      <c r="C37" s="44"/>
      <c r="D37" s="69">
        <v>112842.98</v>
      </c>
      <c r="E37" s="69">
        <v>8443.2181</v>
      </c>
      <c r="F37" s="70">
        <v>1336.49253949747</v>
      </c>
      <c r="G37" s="72"/>
      <c r="H37" s="72"/>
      <c r="I37" s="69">
        <v>-3053.19</v>
      </c>
      <c r="J37" s="70">
        <v>-2.7056977757942899</v>
      </c>
      <c r="K37" s="72"/>
      <c r="L37" s="72"/>
      <c r="M37" s="72"/>
      <c r="N37" s="69">
        <v>4129322.84</v>
      </c>
      <c r="O37" s="69">
        <v>4129322.84</v>
      </c>
      <c r="P37" s="69">
        <v>57</v>
      </c>
      <c r="Q37" s="69">
        <v>175</v>
      </c>
      <c r="R37" s="70">
        <v>-67.428571428571402</v>
      </c>
      <c r="S37" s="69">
        <v>1979.70140350877</v>
      </c>
      <c r="T37" s="69">
        <v>5208.30788571429</v>
      </c>
      <c r="U37" s="71">
        <v>-163.08552777116901</v>
      </c>
    </row>
    <row r="38" spans="1:21" ht="12" customHeight="1" thickBot="1" x14ac:dyDescent="0.2">
      <c r="A38" s="54"/>
      <c r="B38" s="43" t="s">
        <v>38</v>
      </c>
      <c r="C38" s="44"/>
      <c r="D38" s="69">
        <v>196564.75</v>
      </c>
      <c r="E38" s="69">
        <v>25444.0605</v>
      </c>
      <c r="F38" s="70">
        <v>772.53687555097599</v>
      </c>
      <c r="G38" s="72"/>
      <c r="H38" s="72"/>
      <c r="I38" s="69">
        <v>326.83999999999997</v>
      </c>
      <c r="J38" s="70">
        <v>0.16627599811258101</v>
      </c>
      <c r="K38" s="72"/>
      <c r="L38" s="72"/>
      <c r="M38" s="72"/>
      <c r="N38" s="69">
        <v>2603056.7200000002</v>
      </c>
      <c r="O38" s="69">
        <v>2603056.7200000002</v>
      </c>
      <c r="P38" s="69">
        <v>105</v>
      </c>
      <c r="Q38" s="69">
        <v>116</v>
      </c>
      <c r="R38" s="70">
        <v>-9.4827586206896601</v>
      </c>
      <c r="S38" s="69">
        <v>1872.0452380952399</v>
      </c>
      <c r="T38" s="69">
        <v>3546.7165517241401</v>
      </c>
      <c r="U38" s="71">
        <v>-89.456775912789297</v>
      </c>
    </row>
    <row r="39" spans="1:21" ht="12" thickBot="1" x14ac:dyDescent="0.2">
      <c r="A39" s="54"/>
      <c r="B39" s="43" t="s">
        <v>71</v>
      </c>
      <c r="C39" s="44"/>
      <c r="D39" s="69">
        <v>1.31</v>
      </c>
      <c r="E39" s="72"/>
      <c r="F39" s="72"/>
      <c r="G39" s="72"/>
      <c r="H39" s="72"/>
      <c r="I39" s="69">
        <v>1.27</v>
      </c>
      <c r="J39" s="70">
        <v>96.946564885496201</v>
      </c>
      <c r="K39" s="72"/>
      <c r="L39" s="72"/>
      <c r="M39" s="72"/>
      <c r="N39" s="69">
        <v>59.34</v>
      </c>
      <c r="O39" s="69">
        <v>59.34</v>
      </c>
      <c r="P39" s="69">
        <v>10</v>
      </c>
      <c r="Q39" s="69">
        <v>10</v>
      </c>
      <c r="R39" s="70">
        <v>0</v>
      </c>
      <c r="S39" s="69">
        <v>0.13100000000000001</v>
      </c>
      <c r="T39" s="69">
        <v>1.988</v>
      </c>
      <c r="U39" s="71">
        <v>-1417.5572519084001</v>
      </c>
    </row>
    <row r="40" spans="1:21" ht="12" customHeight="1" thickBot="1" x14ac:dyDescent="0.2">
      <c r="A40" s="54"/>
      <c r="B40" s="43" t="s">
        <v>33</v>
      </c>
      <c r="C40" s="44"/>
      <c r="D40" s="69">
        <v>154558.12</v>
      </c>
      <c r="E40" s="69">
        <v>64486.153700000003</v>
      </c>
      <c r="F40" s="70">
        <v>239.67644390612799</v>
      </c>
      <c r="G40" s="69">
        <v>223341.02499999999</v>
      </c>
      <c r="H40" s="70">
        <v>-30.797255004986201</v>
      </c>
      <c r="I40" s="69">
        <v>7050.4229999999998</v>
      </c>
      <c r="J40" s="70">
        <v>4.5616645699365401</v>
      </c>
      <c r="K40" s="69">
        <v>8993.8721999999998</v>
      </c>
      <c r="L40" s="70">
        <v>4.0269682652347498</v>
      </c>
      <c r="M40" s="70">
        <v>-0.216085925703948</v>
      </c>
      <c r="N40" s="69">
        <v>8363480.5163000003</v>
      </c>
      <c r="O40" s="69">
        <v>26428765.005100001</v>
      </c>
      <c r="P40" s="69">
        <v>205</v>
      </c>
      <c r="Q40" s="69">
        <v>230</v>
      </c>
      <c r="R40" s="70">
        <v>-10.869565217391299</v>
      </c>
      <c r="S40" s="69">
        <v>753.94204878048799</v>
      </c>
      <c r="T40" s="69">
        <v>972.17019217391305</v>
      </c>
      <c r="U40" s="71">
        <v>-28.944949249934101</v>
      </c>
    </row>
    <row r="41" spans="1:21" ht="12" thickBot="1" x14ac:dyDescent="0.2">
      <c r="A41" s="54"/>
      <c r="B41" s="43" t="s">
        <v>34</v>
      </c>
      <c r="C41" s="44"/>
      <c r="D41" s="69">
        <v>306723.86560000002</v>
      </c>
      <c r="E41" s="69">
        <v>245985.106</v>
      </c>
      <c r="F41" s="70">
        <v>124.692047655926</v>
      </c>
      <c r="G41" s="69">
        <v>351545.74209999997</v>
      </c>
      <c r="H41" s="70">
        <v>-12.7499415103853</v>
      </c>
      <c r="I41" s="69">
        <v>19068.7808</v>
      </c>
      <c r="J41" s="70">
        <v>6.2169211263357296</v>
      </c>
      <c r="K41" s="69">
        <v>22618.146700000001</v>
      </c>
      <c r="L41" s="70">
        <v>6.4339128572252999</v>
      </c>
      <c r="M41" s="70">
        <v>-0.15692558488888</v>
      </c>
      <c r="N41" s="69">
        <v>16094608.051899999</v>
      </c>
      <c r="O41" s="69">
        <v>59997023.894699998</v>
      </c>
      <c r="P41" s="69">
        <v>1507</v>
      </c>
      <c r="Q41" s="69">
        <v>1787</v>
      </c>
      <c r="R41" s="70">
        <v>-15.668718522663699</v>
      </c>
      <c r="S41" s="69">
        <v>203.53275753151999</v>
      </c>
      <c r="T41" s="69">
        <v>392.41638231673198</v>
      </c>
      <c r="U41" s="71">
        <v>-92.802567545404301</v>
      </c>
    </row>
    <row r="42" spans="1:21" ht="12" thickBot="1" x14ac:dyDescent="0.2">
      <c r="A42" s="54"/>
      <c r="B42" s="43" t="s">
        <v>39</v>
      </c>
      <c r="C42" s="44"/>
      <c r="D42" s="69">
        <v>118615.5</v>
      </c>
      <c r="E42" s="69">
        <v>23144.235100000002</v>
      </c>
      <c r="F42" s="70">
        <v>512.50559583194001</v>
      </c>
      <c r="G42" s="72"/>
      <c r="H42" s="72"/>
      <c r="I42" s="69">
        <v>-6088.07</v>
      </c>
      <c r="J42" s="70">
        <v>-5.1326091446733404</v>
      </c>
      <c r="K42" s="72"/>
      <c r="L42" s="72"/>
      <c r="M42" s="72"/>
      <c r="N42" s="69">
        <v>2016275.08</v>
      </c>
      <c r="O42" s="69">
        <v>2016275.08</v>
      </c>
      <c r="P42" s="69">
        <v>88</v>
      </c>
      <c r="Q42" s="69">
        <v>103</v>
      </c>
      <c r="R42" s="70">
        <v>-14.5631067961165</v>
      </c>
      <c r="S42" s="69">
        <v>1347.9034090909099</v>
      </c>
      <c r="T42" s="69">
        <v>2888.0003883495101</v>
      </c>
      <c r="U42" s="71">
        <v>-114.258704954038</v>
      </c>
    </row>
    <row r="43" spans="1:21" ht="12" thickBot="1" x14ac:dyDescent="0.2">
      <c r="A43" s="54"/>
      <c r="B43" s="43" t="s">
        <v>40</v>
      </c>
      <c r="C43" s="44"/>
      <c r="D43" s="69">
        <v>97242.44</v>
      </c>
      <c r="E43" s="69">
        <v>14508.1994</v>
      </c>
      <c r="F43" s="70">
        <v>670.25850223701798</v>
      </c>
      <c r="G43" s="72"/>
      <c r="H43" s="72"/>
      <c r="I43" s="69">
        <v>13415.12</v>
      </c>
      <c r="J43" s="70">
        <v>13.795540301127801</v>
      </c>
      <c r="K43" s="72"/>
      <c r="L43" s="72"/>
      <c r="M43" s="72"/>
      <c r="N43" s="69">
        <v>659446.44999999995</v>
      </c>
      <c r="O43" s="69">
        <v>659446.44999999995</v>
      </c>
      <c r="P43" s="69">
        <v>82</v>
      </c>
      <c r="Q43" s="69">
        <v>85</v>
      </c>
      <c r="R43" s="70">
        <v>-3.52941176470588</v>
      </c>
      <c r="S43" s="69">
        <v>1185.8834146341501</v>
      </c>
      <c r="T43" s="69">
        <v>2958.21623529412</v>
      </c>
      <c r="U43" s="71">
        <v>-149.45253460743899</v>
      </c>
    </row>
    <row r="44" spans="1:21" ht="12" thickBot="1" x14ac:dyDescent="0.2">
      <c r="A44" s="55"/>
      <c r="B44" s="43" t="s">
        <v>35</v>
      </c>
      <c r="C44" s="44"/>
      <c r="D44" s="74">
        <v>81639.277600000001</v>
      </c>
      <c r="E44" s="75"/>
      <c r="F44" s="75"/>
      <c r="G44" s="74">
        <v>34415.154000000002</v>
      </c>
      <c r="H44" s="76">
        <v>137.218980917534</v>
      </c>
      <c r="I44" s="74">
        <v>10858.2459</v>
      </c>
      <c r="J44" s="76">
        <v>13.300271902455</v>
      </c>
      <c r="K44" s="74">
        <v>5240.7448000000004</v>
      </c>
      <c r="L44" s="76">
        <v>15.2280149610837</v>
      </c>
      <c r="M44" s="76">
        <v>1.0718898390167699</v>
      </c>
      <c r="N44" s="74">
        <v>766152.87930000003</v>
      </c>
      <c r="O44" s="74">
        <v>2896117.8494000002</v>
      </c>
      <c r="P44" s="74">
        <v>33</v>
      </c>
      <c r="Q44" s="74">
        <v>18</v>
      </c>
      <c r="R44" s="76">
        <v>83.3333333333333</v>
      </c>
      <c r="S44" s="74">
        <v>2473.9175030302999</v>
      </c>
      <c r="T44" s="74">
        <v>1839.32674444444</v>
      </c>
      <c r="U44" s="77">
        <v>25.6512498015212</v>
      </c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71427</v>
      </c>
      <c r="D2" s="32">
        <v>565033.89726410306</v>
      </c>
      <c r="E2" s="32">
        <v>442231.55092649598</v>
      </c>
      <c r="F2" s="32">
        <v>122802.346337607</v>
      </c>
      <c r="G2" s="32">
        <v>442231.55092649598</v>
      </c>
      <c r="H2" s="32">
        <v>0.21733624643090699</v>
      </c>
    </row>
    <row r="3" spans="1:8" ht="14.25" x14ac:dyDescent="0.2">
      <c r="A3" s="32">
        <v>2</v>
      </c>
      <c r="B3" s="33">
        <v>13</v>
      </c>
      <c r="C3" s="32">
        <v>22292</v>
      </c>
      <c r="D3" s="32">
        <v>82383.9143926783</v>
      </c>
      <c r="E3" s="32">
        <v>68412.642544020899</v>
      </c>
      <c r="F3" s="32">
        <v>13971.271848657399</v>
      </c>
      <c r="G3" s="32">
        <v>68412.642544020899</v>
      </c>
      <c r="H3" s="32">
        <v>0.16958737578387201</v>
      </c>
    </row>
    <row r="4" spans="1:8" ht="14.25" x14ac:dyDescent="0.2">
      <c r="A4" s="32">
        <v>3</v>
      </c>
      <c r="B4" s="33">
        <v>14</v>
      </c>
      <c r="C4" s="32">
        <v>92953</v>
      </c>
      <c r="D4" s="32">
        <v>104925.03211453</v>
      </c>
      <c r="E4" s="32">
        <v>84469.416800854699</v>
      </c>
      <c r="F4" s="32">
        <v>20455.6153136752</v>
      </c>
      <c r="G4" s="32">
        <v>84469.416800854699</v>
      </c>
      <c r="H4" s="32">
        <v>0.19495457758208801</v>
      </c>
    </row>
    <row r="5" spans="1:8" ht="14.25" x14ac:dyDescent="0.2">
      <c r="A5" s="32">
        <v>4</v>
      </c>
      <c r="B5" s="33">
        <v>15</v>
      </c>
      <c r="C5" s="32">
        <v>2825</v>
      </c>
      <c r="D5" s="32">
        <v>38058.337393162401</v>
      </c>
      <c r="E5" s="32">
        <v>31049.955062393201</v>
      </c>
      <c r="F5" s="32">
        <v>7008.3823307692301</v>
      </c>
      <c r="G5" s="32">
        <v>31049.955062393201</v>
      </c>
      <c r="H5" s="32">
        <v>0.18414841033040899</v>
      </c>
    </row>
    <row r="6" spans="1:8" ht="14.25" x14ac:dyDescent="0.2">
      <c r="A6" s="32">
        <v>5</v>
      </c>
      <c r="B6" s="33">
        <v>16</v>
      </c>
      <c r="C6" s="32">
        <v>5632</v>
      </c>
      <c r="D6" s="32">
        <v>124162.051709402</v>
      </c>
      <c r="E6" s="32">
        <v>99824.675275213696</v>
      </c>
      <c r="F6" s="32">
        <v>24337.376434188001</v>
      </c>
      <c r="G6" s="32">
        <v>99824.675275213696</v>
      </c>
      <c r="H6" s="32">
        <v>0.19601300155017601</v>
      </c>
    </row>
    <row r="7" spans="1:8" ht="14.25" x14ac:dyDescent="0.2">
      <c r="A7" s="32">
        <v>6</v>
      </c>
      <c r="B7" s="33">
        <v>17</v>
      </c>
      <c r="C7" s="32">
        <v>22095</v>
      </c>
      <c r="D7" s="32">
        <v>280000.181782906</v>
      </c>
      <c r="E7" s="32">
        <v>209091.45081452999</v>
      </c>
      <c r="F7" s="32">
        <v>70908.730968376098</v>
      </c>
      <c r="G7" s="32">
        <v>209091.45081452999</v>
      </c>
      <c r="H7" s="32">
        <v>0.25324530333110301</v>
      </c>
    </row>
    <row r="8" spans="1:8" ht="14.25" x14ac:dyDescent="0.2">
      <c r="A8" s="32">
        <v>7</v>
      </c>
      <c r="B8" s="33">
        <v>18</v>
      </c>
      <c r="C8" s="32">
        <v>68897</v>
      </c>
      <c r="D8" s="32">
        <v>155938.62445555601</v>
      </c>
      <c r="E8" s="32">
        <v>131771.90547008501</v>
      </c>
      <c r="F8" s="32">
        <v>24166.718985470099</v>
      </c>
      <c r="G8" s="32">
        <v>131771.90547008501</v>
      </c>
      <c r="H8" s="32">
        <v>0.15497583789677399</v>
      </c>
    </row>
    <row r="9" spans="1:8" ht="14.25" x14ac:dyDescent="0.2">
      <c r="A9" s="32">
        <v>8</v>
      </c>
      <c r="B9" s="33">
        <v>19</v>
      </c>
      <c r="C9" s="32">
        <v>19389</v>
      </c>
      <c r="D9" s="32">
        <v>143707.31689230801</v>
      </c>
      <c r="E9" s="32">
        <v>114065.081037607</v>
      </c>
      <c r="F9" s="32">
        <v>29642.235854700899</v>
      </c>
      <c r="G9" s="32">
        <v>114065.081037607</v>
      </c>
      <c r="H9" s="32">
        <v>0.20626810447594901</v>
      </c>
    </row>
    <row r="10" spans="1:8" ht="14.25" x14ac:dyDescent="0.2">
      <c r="A10" s="32">
        <v>9</v>
      </c>
      <c r="B10" s="33">
        <v>21</v>
      </c>
      <c r="C10" s="32">
        <v>183728</v>
      </c>
      <c r="D10" s="32">
        <v>709807.16090769204</v>
      </c>
      <c r="E10" s="32">
        <v>686273.557284615</v>
      </c>
      <c r="F10" s="32">
        <v>23533.603623076899</v>
      </c>
      <c r="G10" s="32">
        <v>686273.557284615</v>
      </c>
      <c r="H10" s="35">
        <v>3.3154925618082601E-2</v>
      </c>
    </row>
    <row r="11" spans="1:8" ht="14.25" x14ac:dyDescent="0.2">
      <c r="A11" s="32">
        <v>10</v>
      </c>
      <c r="B11" s="33">
        <v>22</v>
      </c>
      <c r="C11" s="32">
        <v>27492</v>
      </c>
      <c r="D11" s="32">
        <v>426573.52441025601</v>
      </c>
      <c r="E11" s="32">
        <v>377989.46824871801</v>
      </c>
      <c r="F11" s="32">
        <v>48584.056161538501</v>
      </c>
      <c r="G11" s="32">
        <v>377989.46824871801</v>
      </c>
      <c r="H11" s="32">
        <v>0.11389374487951801</v>
      </c>
    </row>
    <row r="12" spans="1:8" ht="14.25" x14ac:dyDescent="0.2">
      <c r="A12" s="32">
        <v>11</v>
      </c>
      <c r="B12" s="33">
        <v>23</v>
      </c>
      <c r="C12" s="32">
        <v>167958.39</v>
      </c>
      <c r="D12" s="32">
        <v>1261133.6615603301</v>
      </c>
      <c r="E12" s="32">
        <v>1158031.94041094</v>
      </c>
      <c r="F12" s="32">
        <v>103101.721149391</v>
      </c>
      <c r="G12" s="32">
        <v>1158031.94041094</v>
      </c>
      <c r="H12" s="32">
        <v>8.1753206889925795E-2</v>
      </c>
    </row>
    <row r="13" spans="1:8" ht="14.25" x14ac:dyDescent="0.2">
      <c r="A13" s="32">
        <v>12</v>
      </c>
      <c r="B13" s="33">
        <v>24</v>
      </c>
      <c r="C13" s="32">
        <v>20768.400000000001</v>
      </c>
      <c r="D13" s="32">
        <v>405197.77329401701</v>
      </c>
      <c r="E13" s="32">
        <v>357871.734112821</v>
      </c>
      <c r="F13" s="32">
        <v>47326.039181196596</v>
      </c>
      <c r="G13" s="32">
        <v>357871.734112821</v>
      </c>
      <c r="H13" s="32">
        <v>0.116797382168377</v>
      </c>
    </row>
    <row r="14" spans="1:8" ht="14.25" x14ac:dyDescent="0.2">
      <c r="A14" s="32">
        <v>13</v>
      </c>
      <c r="B14" s="33">
        <v>25</v>
      </c>
      <c r="C14" s="32">
        <v>73447</v>
      </c>
      <c r="D14" s="32">
        <v>642295.37470683805</v>
      </c>
      <c r="E14" s="32">
        <v>598051.77388119698</v>
      </c>
      <c r="F14" s="32">
        <v>44243.600825640999</v>
      </c>
      <c r="G14" s="32">
        <v>598051.77388119698</v>
      </c>
      <c r="H14" s="32">
        <v>6.8883573769833104E-2</v>
      </c>
    </row>
    <row r="15" spans="1:8" ht="14.25" x14ac:dyDescent="0.2">
      <c r="A15" s="32">
        <v>14</v>
      </c>
      <c r="B15" s="33">
        <v>26</v>
      </c>
      <c r="C15" s="32">
        <v>60729</v>
      </c>
      <c r="D15" s="32">
        <v>308356.77501193603</v>
      </c>
      <c r="E15" s="32">
        <v>279426.65546407999</v>
      </c>
      <c r="F15" s="32">
        <v>28930.119547855698</v>
      </c>
      <c r="G15" s="32">
        <v>279426.65546407999</v>
      </c>
      <c r="H15" s="32">
        <v>9.3820281869065103E-2</v>
      </c>
    </row>
    <row r="16" spans="1:8" ht="14.25" x14ac:dyDescent="0.2">
      <c r="A16" s="32">
        <v>15</v>
      </c>
      <c r="B16" s="33">
        <v>27</v>
      </c>
      <c r="C16" s="32">
        <v>133762.66699999999</v>
      </c>
      <c r="D16" s="32">
        <v>935772.85753333301</v>
      </c>
      <c r="E16" s="32">
        <v>817055.196</v>
      </c>
      <c r="F16" s="32">
        <v>118717.661533333</v>
      </c>
      <c r="G16" s="32">
        <v>817055.196</v>
      </c>
      <c r="H16" s="32">
        <v>0.12686589547624799</v>
      </c>
    </row>
    <row r="17" spans="1:8" ht="14.25" x14ac:dyDescent="0.2">
      <c r="A17" s="32">
        <v>16</v>
      </c>
      <c r="B17" s="33">
        <v>29</v>
      </c>
      <c r="C17" s="32">
        <v>169217</v>
      </c>
      <c r="D17" s="32">
        <v>2077294.4566111099</v>
      </c>
      <c r="E17" s="32">
        <v>1869489.55909744</v>
      </c>
      <c r="F17" s="32">
        <v>207804.89751367501</v>
      </c>
      <c r="G17" s="32">
        <v>1869489.55909744</v>
      </c>
      <c r="H17" s="32">
        <v>0.100036322174896</v>
      </c>
    </row>
    <row r="18" spans="1:8" ht="14.25" x14ac:dyDescent="0.2">
      <c r="A18" s="32">
        <v>17</v>
      </c>
      <c r="B18" s="33">
        <v>31</v>
      </c>
      <c r="C18" s="32">
        <v>23144.901000000002</v>
      </c>
      <c r="D18" s="32">
        <v>148810.24759025799</v>
      </c>
      <c r="E18" s="32">
        <v>125472.605537179</v>
      </c>
      <c r="F18" s="32">
        <v>23337.6420530787</v>
      </c>
      <c r="G18" s="32">
        <v>125472.605537179</v>
      </c>
      <c r="H18" s="32">
        <v>0.156828191814705</v>
      </c>
    </row>
    <row r="19" spans="1:8" ht="14.25" x14ac:dyDescent="0.2">
      <c r="A19" s="32">
        <v>18</v>
      </c>
      <c r="B19" s="33">
        <v>32</v>
      </c>
      <c r="C19" s="32">
        <v>11097.981</v>
      </c>
      <c r="D19" s="32">
        <v>167503.06921378101</v>
      </c>
      <c r="E19" s="32">
        <v>150993.90056108899</v>
      </c>
      <c r="F19" s="32">
        <v>16509.168652691998</v>
      </c>
      <c r="G19" s="32">
        <v>150993.90056108899</v>
      </c>
      <c r="H19" s="32">
        <v>9.8560394923997804E-2</v>
      </c>
    </row>
    <row r="20" spans="1:8" ht="14.25" x14ac:dyDescent="0.2">
      <c r="A20" s="32">
        <v>19</v>
      </c>
      <c r="B20" s="33">
        <v>33</v>
      </c>
      <c r="C20" s="32">
        <v>30359.173999999999</v>
      </c>
      <c r="D20" s="32">
        <v>394969.72573749302</v>
      </c>
      <c r="E20" s="32">
        <v>308028.85749290901</v>
      </c>
      <c r="F20" s="32">
        <v>86940.868244584795</v>
      </c>
      <c r="G20" s="32">
        <v>308028.85749290901</v>
      </c>
      <c r="H20" s="32">
        <v>0.22012033474780299</v>
      </c>
    </row>
    <row r="21" spans="1:8" ht="14.25" x14ac:dyDescent="0.2">
      <c r="A21" s="32">
        <v>20</v>
      </c>
      <c r="B21" s="33">
        <v>34</v>
      </c>
      <c r="C21" s="32">
        <v>29223.874</v>
      </c>
      <c r="D21" s="32">
        <v>159236.653513622</v>
      </c>
      <c r="E21" s="32">
        <v>116199.66558617</v>
      </c>
      <c r="F21" s="32">
        <v>43036.987927451999</v>
      </c>
      <c r="G21" s="32">
        <v>116199.66558617</v>
      </c>
      <c r="H21" s="32">
        <v>0.27027061281321302</v>
      </c>
    </row>
    <row r="22" spans="1:8" ht="14.25" x14ac:dyDescent="0.2">
      <c r="A22" s="32">
        <v>21</v>
      </c>
      <c r="B22" s="33">
        <v>35</v>
      </c>
      <c r="C22" s="32">
        <v>26254.151000000002</v>
      </c>
      <c r="D22" s="32">
        <v>553492.83747256605</v>
      </c>
      <c r="E22" s="32">
        <v>534646.49454955803</v>
      </c>
      <c r="F22" s="32">
        <v>18846.3429230088</v>
      </c>
      <c r="G22" s="32">
        <v>534646.49454955803</v>
      </c>
      <c r="H22" s="32">
        <v>3.4049840661114203E-2</v>
      </c>
    </row>
    <row r="23" spans="1:8" ht="14.25" x14ac:dyDescent="0.2">
      <c r="A23" s="32">
        <v>22</v>
      </c>
      <c r="B23" s="33">
        <v>36</v>
      </c>
      <c r="C23" s="32">
        <v>120519.73699999999</v>
      </c>
      <c r="D23" s="32">
        <v>552076.56766371697</v>
      </c>
      <c r="E23" s="32">
        <v>467309.725832086</v>
      </c>
      <c r="F23" s="32">
        <v>84766.841831630503</v>
      </c>
      <c r="G23" s="32">
        <v>467309.725832086</v>
      </c>
      <c r="H23" s="32">
        <v>0.15354182154542001</v>
      </c>
    </row>
    <row r="24" spans="1:8" ht="14.25" x14ac:dyDescent="0.2">
      <c r="A24" s="32">
        <v>23</v>
      </c>
      <c r="B24" s="33">
        <v>37</v>
      </c>
      <c r="C24" s="32">
        <v>120869.872</v>
      </c>
      <c r="D24" s="32">
        <v>1068574.25204301</v>
      </c>
      <c r="E24" s="32">
        <v>952941.40632710105</v>
      </c>
      <c r="F24" s="32">
        <v>115632.845715913</v>
      </c>
      <c r="G24" s="32">
        <v>952941.40632710105</v>
      </c>
      <c r="H24" s="32">
        <v>0.108212270223463</v>
      </c>
    </row>
    <row r="25" spans="1:8" ht="14.25" x14ac:dyDescent="0.2">
      <c r="A25" s="32">
        <v>24</v>
      </c>
      <c r="B25" s="33">
        <v>38</v>
      </c>
      <c r="C25" s="32">
        <v>90755.326000000001</v>
      </c>
      <c r="D25" s="32">
        <v>467761.34465575201</v>
      </c>
      <c r="E25" s="32">
        <v>442308.23891238897</v>
      </c>
      <c r="F25" s="32">
        <v>25453.105743362801</v>
      </c>
      <c r="G25" s="32">
        <v>442308.23891238897</v>
      </c>
      <c r="H25" s="32">
        <v>5.4414726727996299E-2</v>
      </c>
    </row>
    <row r="26" spans="1:8" ht="14.25" x14ac:dyDescent="0.2">
      <c r="A26" s="32">
        <v>25</v>
      </c>
      <c r="B26" s="33">
        <v>39</v>
      </c>
      <c r="C26" s="32">
        <v>47678.896000000001</v>
      </c>
      <c r="D26" s="32">
        <v>86507.056964026895</v>
      </c>
      <c r="E26" s="32">
        <v>62235.711907686702</v>
      </c>
      <c r="F26" s="32">
        <v>24271.345056340298</v>
      </c>
      <c r="G26" s="32">
        <v>62235.711907686702</v>
      </c>
      <c r="H26" s="32">
        <v>0.28057069455539602</v>
      </c>
    </row>
    <row r="27" spans="1:8" ht="14.25" x14ac:dyDescent="0.2">
      <c r="A27" s="32">
        <v>26</v>
      </c>
      <c r="B27" s="33">
        <v>42</v>
      </c>
      <c r="C27" s="32">
        <v>6360.4070000000002</v>
      </c>
      <c r="D27" s="32">
        <v>81313.426399999997</v>
      </c>
      <c r="E27" s="32">
        <v>72254.400099999999</v>
      </c>
      <c r="F27" s="32">
        <v>9059.0262999999995</v>
      </c>
      <c r="G27" s="32">
        <v>72254.400099999999</v>
      </c>
      <c r="H27" s="32">
        <v>0.11140873901238001</v>
      </c>
    </row>
    <row r="28" spans="1:8" ht="14.25" x14ac:dyDescent="0.2">
      <c r="A28" s="32">
        <v>27</v>
      </c>
      <c r="B28" s="33">
        <v>75</v>
      </c>
      <c r="C28" s="32">
        <v>210</v>
      </c>
      <c r="D28" s="32">
        <v>154558.11965812001</v>
      </c>
      <c r="E28" s="32">
        <v>147507.696581197</v>
      </c>
      <c r="F28" s="32">
        <v>7050.4230769230799</v>
      </c>
      <c r="G28" s="32">
        <v>147507.696581197</v>
      </c>
      <c r="H28" s="32">
        <v>4.5616646297965503E-2</v>
      </c>
    </row>
    <row r="29" spans="1:8" ht="14.25" x14ac:dyDescent="0.2">
      <c r="A29" s="32">
        <v>28</v>
      </c>
      <c r="B29" s="33">
        <v>76</v>
      </c>
      <c r="C29" s="32">
        <v>1556</v>
      </c>
      <c r="D29" s="32">
        <v>306723.85969059798</v>
      </c>
      <c r="E29" s="32">
        <v>287655.08221367502</v>
      </c>
      <c r="F29" s="32">
        <v>19068.7774769231</v>
      </c>
      <c r="G29" s="32">
        <v>287655.08221367502</v>
      </c>
      <c r="H29" s="32">
        <v>6.2169201627021602E-2</v>
      </c>
    </row>
    <row r="30" spans="1:8" ht="14.25" x14ac:dyDescent="0.2">
      <c r="A30" s="32">
        <v>29</v>
      </c>
      <c r="B30" s="33">
        <v>99</v>
      </c>
      <c r="C30" s="32">
        <v>33</v>
      </c>
      <c r="D30" s="32">
        <v>81639.277664321897</v>
      </c>
      <c r="E30" s="32">
        <v>70781.031616367894</v>
      </c>
      <c r="F30" s="32">
        <v>10858.246047954</v>
      </c>
      <c r="G30" s="32">
        <v>70781.031616367894</v>
      </c>
      <c r="H30" s="32">
        <v>0.133002720732049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3</v>
      </c>
      <c r="D32" s="38">
        <v>499.35</v>
      </c>
      <c r="E32" s="38">
        <v>628.20000000000005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63</v>
      </c>
      <c r="D33" s="38">
        <v>175585.06</v>
      </c>
      <c r="E33" s="38">
        <v>184114.41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43</v>
      </c>
      <c r="D34" s="38">
        <v>112842.98</v>
      </c>
      <c r="E34" s="38">
        <v>115896.17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97</v>
      </c>
      <c r="D35" s="38">
        <v>196564.75</v>
      </c>
      <c r="E35" s="38">
        <v>196237.91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31</v>
      </c>
      <c r="D36" s="38">
        <v>1.31</v>
      </c>
      <c r="E36" s="38">
        <v>0.04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78</v>
      </c>
      <c r="D37" s="38">
        <v>118615.5</v>
      </c>
      <c r="E37" s="38">
        <v>124703.57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78</v>
      </c>
      <c r="D38" s="38">
        <v>97242.44</v>
      </c>
      <c r="E38" s="38">
        <v>83827.320000000007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2015-04-01T02:00:26Z</dcterms:modified>
</cp:coreProperties>
</file>