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<sst xmlns="http://schemas.openxmlformats.org/spreadsheetml/2006/main" count="114" uniqueCount="72">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</sst>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13826146.133000003</v>
      </c>
      <c r="F3" s="25">
        <f>RA!I7</f>
        <v>1377726.7875000001</v>
      </c>
      <c r="G3" s="16">
        <f>SUM(G4:G38)</f>
        <v>12448419.385500001</v>
      </c>
      <c r="H3" s="27">
        <f>RA!J7</f>
        <v>9.96116878448899</v>
      </c>
      <c r="I3" s="20">
        <f>SUM(I4:I38)</f>
        <v>13826148.749528479</v>
      </c>
      <c r="J3" s="21">
        <f>SUM(J4:J38)</f>
        <v>12448419.299298797</v>
      </c>
      <c r="K3" s="22">
        <f>E3-I3</f>
        <v>-2.6165284756571054</v>
      </c>
      <c r="L3" s="22">
        <f>G3-J3</f>
        <v>8.6201203987002373E-2</v>
      </c>
    </row>
    <row r="4" spans="1:13" x14ac:dyDescent="0.15">
      <c r="A4" s="42">
        <f>RA!A8</f>
        <v>42095</v>
      </c>
      <c r="B4" s="12">
        <v>12</v>
      </c>
      <c r="C4" s="39" t="s">
        <v>6</v>
      </c>
      <c r="D4" s="39"/>
      <c r="E4" s="15">
        <f>VLOOKUP(C4,RA!B8:D36,3,0)</f>
        <v>555151.08239999996</v>
      </c>
      <c r="F4" s="25">
        <f>VLOOKUP(C4,RA!B8:I39,8,0)</f>
        <v>127828.3609</v>
      </c>
      <c r="G4" s="16">
        <f t="shared" ref="G4:G38" si="0">E4-F4</f>
        <v>427322.72149999999</v>
      </c>
      <c r="H4" s="27">
        <f>RA!J8</f>
        <v>23.0258689845977</v>
      </c>
      <c r="I4" s="20">
        <f>VLOOKUP(B4,RMS!B:D,3,FALSE)</f>
        <v>555151.42593162402</v>
      </c>
      <c r="J4" s="21">
        <f>VLOOKUP(B4,RMS!B:E,4,FALSE)</f>
        <v>427322.73251880298</v>
      </c>
      <c r="K4" s="22">
        <f t="shared" ref="K4:K38" si="1">E4-I4</f>
        <v>-0.34353162406478077</v>
      </c>
      <c r="L4" s="22">
        <f t="shared" ref="L4:L38" si="2">G4-J4</f>
        <v>-1.1018802993930876E-2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65278.088400000001</v>
      </c>
      <c r="F5" s="25">
        <f>VLOOKUP(C5,RA!B9:I40,8,0)</f>
        <v>13889.112499999999</v>
      </c>
      <c r="G5" s="16">
        <f t="shared" si="0"/>
        <v>51388.975900000005</v>
      </c>
      <c r="H5" s="27">
        <f>RA!J9</f>
        <v>21.2768370527223</v>
      </c>
      <c r="I5" s="20">
        <f>VLOOKUP(B5,RMS!B:D,3,FALSE)</f>
        <v>65278.105725845198</v>
      </c>
      <c r="J5" s="21">
        <f>VLOOKUP(B5,RMS!B:E,4,FALSE)</f>
        <v>51388.984295189497</v>
      </c>
      <c r="K5" s="22">
        <f t="shared" si="1"/>
        <v>-1.732584519777447E-2</v>
      </c>
      <c r="L5" s="22">
        <f t="shared" si="2"/>
        <v>-8.3951894921483472E-3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101621.1514</v>
      </c>
      <c r="F6" s="25">
        <f>VLOOKUP(C6,RA!B10:I41,8,0)</f>
        <v>21360.452799999999</v>
      </c>
      <c r="G6" s="16">
        <f t="shared" si="0"/>
        <v>80260.698600000003</v>
      </c>
      <c r="H6" s="27">
        <f>RA!J10</f>
        <v>21.0196917725536</v>
      </c>
      <c r="I6" s="20">
        <f>VLOOKUP(B6,RMS!B:D,3,FALSE)</f>
        <v>101622.838420513</v>
      </c>
      <c r="J6" s="21">
        <f>VLOOKUP(B6,RMS!B:E,4,FALSE)</f>
        <v>80260.698458974395</v>
      </c>
      <c r="K6" s="22">
        <f>E6-I6</f>
        <v>-1.6870205129962415</v>
      </c>
      <c r="L6" s="22">
        <f t="shared" si="2"/>
        <v>1.410256081726402E-4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41906.201200000003</v>
      </c>
      <c r="F7" s="25">
        <f>VLOOKUP(C7,RA!B11:I42,8,0)</f>
        <v>8741.7078000000001</v>
      </c>
      <c r="G7" s="16">
        <f t="shared" si="0"/>
        <v>33164.493400000007</v>
      </c>
      <c r="H7" s="27">
        <f>RA!J11</f>
        <v>20.860177132925099</v>
      </c>
      <c r="I7" s="20">
        <f>VLOOKUP(B7,RMS!B:D,3,FALSE)</f>
        <v>41906.227543589703</v>
      </c>
      <c r="J7" s="21">
        <f>VLOOKUP(B7,RMS!B:E,4,FALSE)</f>
        <v>33164.493727350397</v>
      </c>
      <c r="K7" s="22">
        <f t="shared" si="1"/>
        <v>-2.6343589699536096E-2</v>
      </c>
      <c r="L7" s="22">
        <f t="shared" si="2"/>
        <v>-3.2735038985265419E-4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127790.9293</v>
      </c>
      <c r="F8" s="25">
        <f>VLOOKUP(C8,RA!B12:I43,8,0)</f>
        <v>22059.2212</v>
      </c>
      <c r="G8" s="16">
        <f t="shared" si="0"/>
        <v>105731.7081</v>
      </c>
      <c r="H8" s="27">
        <f>RA!J12</f>
        <v>17.261961643783099</v>
      </c>
      <c r="I8" s="20">
        <f>VLOOKUP(B8,RMS!B:D,3,FALSE)</f>
        <v>127790.943051282</v>
      </c>
      <c r="J8" s="21">
        <f>VLOOKUP(B8,RMS!B:E,4,FALSE)</f>
        <v>105731.709422222</v>
      </c>
      <c r="K8" s="22">
        <f t="shared" si="1"/>
        <v>-1.3751281992881559E-2</v>
      </c>
      <c r="L8" s="22">
        <f t="shared" si="2"/>
        <v>-1.3222220004536211E-3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298996.10440000001</v>
      </c>
      <c r="F9" s="25">
        <f>VLOOKUP(C9,RA!B13:I44,8,0)</f>
        <v>80559.487500000003</v>
      </c>
      <c r="G9" s="16">
        <f t="shared" si="0"/>
        <v>218436.61690000002</v>
      </c>
      <c r="H9" s="27">
        <f>RA!J13</f>
        <v>26.94332344619</v>
      </c>
      <c r="I9" s="20">
        <f>VLOOKUP(B9,RMS!B:D,3,FALSE)</f>
        <v>298996.25875384599</v>
      </c>
      <c r="J9" s="21">
        <f>VLOOKUP(B9,RMS!B:E,4,FALSE)</f>
        <v>218436.61472649599</v>
      </c>
      <c r="K9" s="22">
        <f t="shared" si="1"/>
        <v>-0.1543538459809497</v>
      </c>
      <c r="L9" s="22">
        <f t="shared" si="2"/>
        <v>2.1735040354542434E-3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168312.34830000001</v>
      </c>
      <c r="F10" s="25">
        <f>VLOOKUP(C10,RA!B14:I45,8,0)</f>
        <v>29869.677100000001</v>
      </c>
      <c r="G10" s="16">
        <f t="shared" si="0"/>
        <v>138442.67120000001</v>
      </c>
      <c r="H10" s="27">
        <f>RA!J14</f>
        <v>17.746574984956101</v>
      </c>
      <c r="I10" s="20">
        <f>VLOOKUP(B10,RMS!B:D,3,FALSE)</f>
        <v>168312.34865213701</v>
      </c>
      <c r="J10" s="21">
        <f>VLOOKUP(B10,RMS!B:E,4,FALSE)</f>
        <v>138442.67224273499</v>
      </c>
      <c r="K10" s="22">
        <f t="shared" si="1"/>
        <v>-3.5213699447922409E-4</v>
      </c>
      <c r="L10" s="22">
        <f t="shared" si="2"/>
        <v>-1.0427349770907313E-3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183788.7641</v>
      </c>
      <c r="F11" s="25">
        <f>VLOOKUP(C11,RA!B15:I46,8,0)</f>
        <v>38849.819600000003</v>
      </c>
      <c r="G11" s="16">
        <f t="shared" si="0"/>
        <v>144938.94449999998</v>
      </c>
      <c r="H11" s="27">
        <f>RA!J15</f>
        <v>21.1382996072936</v>
      </c>
      <c r="I11" s="20">
        <f>VLOOKUP(B11,RMS!B:D,3,FALSE)</f>
        <v>183788.937644444</v>
      </c>
      <c r="J11" s="21">
        <f>VLOOKUP(B11,RMS!B:E,4,FALSE)</f>
        <v>144938.943982906</v>
      </c>
      <c r="K11" s="22">
        <f t="shared" si="1"/>
        <v>-0.17354444399825297</v>
      </c>
      <c r="L11" s="22">
        <f t="shared" si="2"/>
        <v>5.1709398394450545E-4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686785.26760000002</v>
      </c>
      <c r="F12" s="25">
        <f>VLOOKUP(C12,RA!B16:I47,8,0)</f>
        <v>33178.700199999999</v>
      </c>
      <c r="G12" s="16">
        <f t="shared" si="0"/>
        <v>653606.56740000006</v>
      </c>
      <c r="H12" s="27">
        <f>RA!J16</f>
        <v>4.8310151316938397</v>
      </c>
      <c r="I12" s="20">
        <f>VLOOKUP(B12,RMS!B:D,3,FALSE)</f>
        <v>686784.83093076898</v>
      </c>
      <c r="J12" s="21">
        <f>VLOOKUP(B12,RMS!B:E,4,FALSE)</f>
        <v>653606.56731111102</v>
      </c>
      <c r="K12" s="22">
        <f t="shared" si="1"/>
        <v>0.43666923104319721</v>
      </c>
      <c r="L12" s="22">
        <f t="shared" si="2"/>
        <v>8.8889035396277905E-5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433825.9437</v>
      </c>
      <c r="F13" s="25">
        <f>VLOOKUP(C13,RA!B17:I48,8,0)</f>
        <v>57539.836300000003</v>
      </c>
      <c r="G13" s="16">
        <f t="shared" si="0"/>
        <v>376286.10739999998</v>
      </c>
      <c r="H13" s="27">
        <f>RA!J17</f>
        <v>13.263346080517</v>
      </c>
      <c r="I13" s="20">
        <f>VLOOKUP(B13,RMS!B:D,3,FALSE)</f>
        <v>433826.01870598301</v>
      </c>
      <c r="J13" s="21">
        <f>VLOOKUP(B13,RMS!B:E,4,FALSE)</f>
        <v>376286.10764187999</v>
      </c>
      <c r="K13" s="22">
        <f t="shared" si="1"/>
        <v>-7.5005983002483845E-2</v>
      </c>
      <c r="L13" s="22">
        <f t="shared" si="2"/>
        <v>-2.4188001407310367E-4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1118132.2135000001</v>
      </c>
      <c r="F14" s="25">
        <f>VLOOKUP(C14,RA!B18:I49,8,0)</f>
        <v>138849.4578</v>
      </c>
      <c r="G14" s="16">
        <f t="shared" si="0"/>
        <v>979282.7557000001</v>
      </c>
      <c r="H14" s="27">
        <f>RA!J18</f>
        <v>12.417982070775899</v>
      </c>
      <c r="I14" s="20">
        <f>VLOOKUP(B14,RMS!B:D,3,FALSE)</f>
        <v>1118132.03312414</v>
      </c>
      <c r="J14" s="21">
        <f>VLOOKUP(B14,RMS!B:E,4,FALSE)</f>
        <v>979282.77366206003</v>
      </c>
      <c r="K14" s="22">
        <f t="shared" si="1"/>
        <v>0.18037586007267237</v>
      </c>
      <c r="L14" s="22">
        <f t="shared" si="2"/>
        <v>-1.7962059937417507E-2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561993.9399</v>
      </c>
      <c r="F15" s="25">
        <f>VLOOKUP(C15,RA!B19:I50,8,0)</f>
        <v>45214.595200000003</v>
      </c>
      <c r="G15" s="16">
        <f t="shared" si="0"/>
        <v>516779.34470000002</v>
      </c>
      <c r="H15" s="27">
        <f>RA!J19</f>
        <v>8.0453883912067408</v>
      </c>
      <c r="I15" s="20">
        <f>VLOOKUP(B15,RMS!B:D,3,FALSE)</f>
        <v>561993.96062906005</v>
      </c>
      <c r="J15" s="21">
        <f>VLOOKUP(B15,RMS!B:E,4,FALSE)</f>
        <v>516779.344245299</v>
      </c>
      <c r="K15" s="22">
        <f t="shared" si="1"/>
        <v>-2.0729060051962733E-2</v>
      </c>
      <c r="L15" s="22">
        <f t="shared" si="2"/>
        <v>4.54701017588377E-4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767957.86380000005</v>
      </c>
      <c r="F16" s="25">
        <f>VLOOKUP(C16,RA!B20:I51,8,0)</f>
        <v>28555.219400000002</v>
      </c>
      <c r="G16" s="16">
        <f t="shared" si="0"/>
        <v>739402.64440000011</v>
      </c>
      <c r="H16" s="27">
        <f>RA!J20</f>
        <v>3.7183315317201702</v>
      </c>
      <c r="I16" s="20">
        <f>VLOOKUP(B16,RMS!B:D,3,FALSE)</f>
        <v>767957.88780000003</v>
      </c>
      <c r="J16" s="21">
        <f>VLOOKUP(B16,RMS!B:E,4,FALSE)</f>
        <v>739402.64439999999</v>
      </c>
      <c r="K16" s="22">
        <f t="shared" si="1"/>
        <v>-2.3999999975785613E-2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286682.79139999999</v>
      </c>
      <c r="F17" s="25">
        <f>VLOOKUP(C17,RA!B21:I52,8,0)</f>
        <v>22714.7664</v>
      </c>
      <c r="G17" s="16">
        <f t="shared" si="0"/>
        <v>263968.02499999997</v>
      </c>
      <c r="H17" s="27">
        <f>RA!J21</f>
        <v>7.9233100421108897</v>
      </c>
      <c r="I17" s="20">
        <f>VLOOKUP(B17,RMS!B:D,3,FALSE)</f>
        <v>286682.30162784201</v>
      </c>
      <c r="J17" s="21">
        <f>VLOOKUP(B17,RMS!B:E,4,FALSE)</f>
        <v>263968.02478092402</v>
      </c>
      <c r="K17" s="22">
        <f t="shared" si="1"/>
        <v>0.48977215797640383</v>
      </c>
      <c r="L17" s="22">
        <f t="shared" si="2"/>
        <v>2.1907594054937363E-4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962144.30909999995</v>
      </c>
      <c r="F18" s="25">
        <f>VLOOKUP(C18,RA!B22:I53,8,0)</f>
        <v>134521.96710000001</v>
      </c>
      <c r="G18" s="16">
        <f t="shared" si="0"/>
        <v>827622.34199999995</v>
      </c>
      <c r="H18" s="27">
        <f>RA!J22</f>
        <v>13.9814751100938</v>
      </c>
      <c r="I18" s="20">
        <f>VLOOKUP(B18,RMS!B:D,3,FALSE)</f>
        <v>962144.70586666698</v>
      </c>
      <c r="J18" s="21">
        <f>VLOOKUP(B18,RMS!B:E,4,FALSE)</f>
        <v>827622.34120000002</v>
      </c>
      <c r="K18" s="22">
        <f t="shared" si="1"/>
        <v>-0.39676666702143848</v>
      </c>
      <c r="L18" s="22">
        <f t="shared" si="2"/>
        <v>7.9999992158263922E-4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2650980.1976999999</v>
      </c>
      <c r="F19" s="25">
        <f>VLOOKUP(C19,RA!B23:I54,8,0)</f>
        <v>44672.304700000001</v>
      </c>
      <c r="G19" s="16">
        <f t="shared" si="0"/>
        <v>2606307.8929999997</v>
      </c>
      <c r="H19" s="27">
        <f>RA!J23</f>
        <v>1.6851240435050301</v>
      </c>
      <c r="I19" s="20">
        <f>VLOOKUP(B19,RMS!B:D,3,FALSE)</f>
        <v>2650981.0645564101</v>
      </c>
      <c r="J19" s="21">
        <f>VLOOKUP(B19,RMS!B:E,4,FALSE)</f>
        <v>2606307.9258196601</v>
      </c>
      <c r="K19" s="22">
        <f t="shared" si="1"/>
        <v>-0.86685641016811132</v>
      </c>
      <c r="L19" s="22">
        <f t="shared" si="2"/>
        <v>-3.2819660380482674E-2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156607.41949999999</v>
      </c>
      <c r="F20" s="25">
        <f>VLOOKUP(C20,RA!B24:I55,8,0)</f>
        <v>24851.813099999999</v>
      </c>
      <c r="G20" s="16">
        <f t="shared" si="0"/>
        <v>131755.60639999999</v>
      </c>
      <c r="H20" s="27">
        <f>RA!J24</f>
        <v>15.8688606065692</v>
      </c>
      <c r="I20" s="20">
        <f>VLOOKUP(B20,RMS!B:D,3,FALSE)</f>
        <v>156607.39535126701</v>
      </c>
      <c r="J20" s="21">
        <f>VLOOKUP(B20,RMS!B:E,4,FALSE)</f>
        <v>131755.60719042501</v>
      </c>
      <c r="K20" s="22">
        <f t="shared" si="1"/>
        <v>2.4148732976755127E-2</v>
      </c>
      <c r="L20" s="22">
        <f t="shared" si="2"/>
        <v>-7.9042502329684794E-4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152136.0043</v>
      </c>
      <c r="F21" s="25">
        <f>VLOOKUP(C21,RA!B25:I56,8,0)</f>
        <v>14822.472599999999</v>
      </c>
      <c r="G21" s="16">
        <f t="shared" si="0"/>
        <v>137313.53169999999</v>
      </c>
      <c r="H21" s="27">
        <f>RA!J25</f>
        <v>9.7429090951877999</v>
      </c>
      <c r="I21" s="20">
        <f>VLOOKUP(B21,RMS!B:D,3,FALSE)</f>
        <v>152136.00465416399</v>
      </c>
      <c r="J21" s="21">
        <f>VLOOKUP(B21,RMS!B:E,4,FALSE)</f>
        <v>137313.53524003999</v>
      </c>
      <c r="K21" s="22">
        <f t="shared" si="1"/>
        <v>-3.5416398895904422E-4</v>
      </c>
      <c r="L21" s="22">
        <f t="shared" si="2"/>
        <v>-3.5400399938225746E-3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420578.0723</v>
      </c>
      <c r="F22" s="25">
        <f>VLOOKUP(C22,RA!B26:I57,8,0)</f>
        <v>90990.667499999996</v>
      </c>
      <c r="G22" s="16">
        <f t="shared" si="0"/>
        <v>329587.40480000002</v>
      </c>
      <c r="H22" s="27">
        <f>RA!J26</f>
        <v>21.634667495241199</v>
      </c>
      <c r="I22" s="20">
        <f>VLOOKUP(B22,RMS!B:D,3,FALSE)</f>
        <v>420578.05919464497</v>
      </c>
      <c r="J22" s="21">
        <f>VLOOKUP(B22,RMS!B:E,4,FALSE)</f>
        <v>329587.38657860702</v>
      </c>
      <c r="K22" s="22">
        <f t="shared" si="1"/>
        <v>1.310535502852872E-2</v>
      </c>
      <c r="L22" s="22">
        <f t="shared" si="2"/>
        <v>1.8221392994746566E-2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165132.60149999999</v>
      </c>
      <c r="F23" s="25">
        <f>VLOOKUP(C23,RA!B27:I58,8,0)</f>
        <v>44889.461600000002</v>
      </c>
      <c r="G23" s="16">
        <f t="shared" si="0"/>
        <v>120243.13989999998</v>
      </c>
      <c r="H23" s="27">
        <f>RA!J27</f>
        <v>27.183888094925901</v>
      </c>
      <c r="I23" s="20">
        <f>VLOOKUP(B23,RMS!B:D,3,FALSE)</f>
        <v>165132.546562189</v>
      </c>
      <c r="J23" s="21">
        <f>VLOOKUP(B23,RMS!B:E,4,FALSE)</f>
        <v>120243.153940221</v>
      </c>
      <c r="K23" s="22">
        <f t="shared" si="1"/>
        <v>5.4937810986302793E-2</v>
      </c>
      <c r="L23" s="22">
        <f t="shared" si="2"/>
        <v>-1.4040221023606136E-2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557872.55830000003</v>
      </c>
      <c r="F24" s="25">
        <f>VLOOKUP(C24,RA!B28:I59,8,0)</f>
        <v>29233.572100000001</v>
      </c>
      <c r="G24" s="16">
        <f t="shared" si="0"/>
        <v>528638.98620000004</v>
      </c>
      <c r="H24" s="27">
        <f>RA!J28</f>
        <v>5.2401882231101702</v>
      </c>
      <c r="I24" s="20">
        <f>VLOOKUP(B24,RMS!B:D,3,FALSE)</f>
        <v>557872.55541681405</v>
      </c>
      <c r="J24" s="21">
        <f>VLOOKUP(B24,RMS!B:E,4,FALSE)</f>
        <v>528638.98806548701</v>
      </c>
      <c r="K24" s="22">
        <f t="shared" si="1"/>
        <v>2.88318598177284E-3</v>
      </c>
      <c r="L24" s="22">
        <f t="shared" si="2"/>
        <v>-1.8654869636520743E-3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564728.20330000005</v>
      </c>
      <c r="F25" s="25">
        <f>VLOOKUP(C25,RA!B29:I60,8,0)</f>
        <v>80832.6829</v>
      </c>
      <c r="G25" s="16">
        <f t="shared" si="0"/>
        <v>483895.52040000004</v>
      </c>
      <c r="H25" s="27">
        <f>RA!J29</f>
        <v>14.313555162935501</v>
      </c>
      <c r="I25" s="20">
        <f>VLOOKUP(B25,RMS!B:D,3,FALSE)</f>
        <v>564728.20352920401</v>
      </c>
      <c r="J25" s="21">
        <f>VLOOKUP(B25,RMS!B:E,4,FALSE)</f>
        <v>483895.52602571301</v>
      </c>
      <c r="K25" s="22">
        <f t="shared" si="1"/>
        <v>-2.2920395713299513E-4</v>
      </c>
      <c r="L25" s="22">
        <f t="shared" si="2"/>
        <v>-5.6257129763253033E-3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1192685.6030999999</v>
      </c>
      <c r="F26" s="25">
        <f>VLOOKUP(C26,RA!B30:I61,8,0)</f>
        <v>133237.6165</v>
      </c>
      <c r="G26" s="16">
        <f t="shared" si="0"/>
        <v>1059447.9865999999</v>
      </c>
      <c r="H26" s="27">
        <f>RA!J30</f>
        <v>11.171227031976599</v>
      </c>
      <c r="I26" s="20">
        <f>VLOOKUP(B26,RMS!B:D,3,FALSE)</f>
        <v>1192685.6856144301</v>
      </c>
      <c r="J26" s="21">
        <f>VLOOKUP(B26,RMS!B:E,4,FALSE)</f>
        <v>1059447.87362344</v>
      </c>
      <c r="K26" s="22">
        <f t="shared" si="1"/>
        <v>-8.2514430163428187E-2</v>
      </c>
      <c r="L26" s="22">
        <f t="shared" si="2"/>
        <v>0.11297655990347266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485886.1716</v>
      </c>
      <c r="F27" s="25">
        <f>VLOOKUP(C27,RA!B31:I62,8,0)</f>
        <v>27065.7628</v>
      </c>
      <c r="G27" s="16">
        <f t="shared" si="0"/>
        <v>458820.40879999998</v>
      </c>
      <c r="H27" s="27">
        <f>RA!J31</f>
        <v>5.5703916641368396</v>
      </c>
      <c r="I27" s="20">
        <f>VLOOKUP(B27,RMS!B:D,3,FALSE)</f>
        <v>485886.13255840697</v>
      </c>
      <c r="J27" s="21">
        <f>VLOOKUP(B27,RMS!B:E,4,FALSE)</f>
        <v>458820.36427964602</v>
      </c>
      <c r="K27" s="22">
        <f t="shared" si="1"/>
        <v>3.9041593030560762E-2</v>
      </c>
      <c r="L27" s="22">
        <f t="shared" si="2"/>
        <v>4.452035395661369E-2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89788.505000000005</v>
      </c>
      <c r="F28" s="25">
        <f>VLOOKUP(C28,RA!B32:I63,8,0)</f>
        <v>25560.555400000001</v>
      </c>
      <c r="G28" s="16">
        <f t="shared" si="0"/>
        <v>64227.949600000007</v>
      </c>
      <c r="H28" s="27">
        <f>RA!J32</f>
        <v>28.467514187924198</v>
      </c>
      <c r="I28" s="20">
        <f>VLOOKUP(B28,RMS!B:D,3,FALSE)</f>
        <v>89788.485360063496</v>
      </c>
      <c r="J28" s="21">
        <f>VLOOKUP(B28,RMS!B:E,4,FALSE)</f>
        <v>64227.943678752199</v>
      </c>
      <c r="K28" s="22">
        <f t="shared" si="1"/>
        <v>1.9639936508610845E-2</v>
      </c>
      <c r="L28" s="22">
        <f t="shared" si="2"/>
        <v>5.9212478081462905E-3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81040.013999999996</v>
      </c>
      <c r="F30" s="25">
        <f>VLOOKUP(C30,RA!B34:I66,8,0)</f>
        <v>8704.3003000000008</v>
      </c>
      <c r="G30" s="16">
        <f t="shared" si="0"/>
        <v>72335.713699999993</v>
      </c>
      <c r="H30" s="27">
        <f>RA!J34</f>
        <v>10.740743825636599</v>
      </c>
      <c r="I30" s="20">
        <f>VLOOKUP(B30,RMS!B:D,3,FALSE)</f>
        <v>81040.014200000005</v>
      </c>
      <c r="J30" s="21">
        <f>VLOOKUP(B30,RMS!B:E,4,FALSE)</f>
        <v>72335.714000000007</v>
      </c>
      <c r="K30" s="22">
        <f t="shared" si="1"/>
        <v>-2.0000000949949026E-4</v>
      </c>
      <c r="L30" s="22">
        <f t="shared" si="2"/>
        <v>-3.0000001424923539E-4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130113.07</v>
      </c>
      <c r="F31" s="25">
        <f>VLOOKUP(C31,RA!B34:I67,8,0)</f>
        <v>1016.15</v>
      </c>
      <c r="G31" s="16">
        <f t="shared" si="0"/>
        <v>129096.92000000001</v>
      </c>
      <c r="H31" s="27">
        <f>RA!J35</f>
        <v>0</v>
      </c>
      <c r="I31" s="20">
        <f>VLOOKUP(B31,RMS!B:D,3,FALSE)</f>
        <v>130113.07</v>
      </c>
      <c r="J31" s="21">
        <f>VLOOKUP(B31,RMS!B:E,4,FALSE)</f>
        <v>129096.92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39338.32</v>
      </c>
      <c r="F32" s="25">
        <f>VLOOKUP(C32,RA!B34:I68,8,0)</f>
        <v>271.79000000000002</v>
      </c>
      <c r="G32" s="16">
        <f t="shared" si="0"/>
        <v>39066.53</v>
      </c>
      <c r="H32" s="27">
        <f>RA!J34</f>
        <v>10.740743825636599</v>
      </c>
      <c r="I32" s="20">
        <f>VLOOKUP(B32,RMS!B:D,3,FALSE)</f>
        <v>39338.32</v>
      </c>
      <c r="J32" s="21">
        <f>VLOOKUP(B32,RMS!B:E,4,FALSE)</f>
        <v>39066.53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169557.9</v>
      </c>
      <c r="F33" s="25">
        <f>VLOOKUP(C33,RA!B35:I69,8,0)</f>
        <v>7872.69</v>
      </c>
      <c r="G33" s="16">
        <f t="shared" si="0"/>
        <v>161685.21</v>
      </c>
      <c r="H33" s="27">
        <f>RA!J35</f>
        <v>0</v>
      </c>
      <c r="I33" s="20">
        <f>VLOOKUP(B33,RMS!B:D,3,FALSE)</f>
        <v>169557.9</v>
      </c>
      <c r="J33" s="21">
        <f>VLOOKUP(B33,RMS!B:E,4,FALSE)</f>
        <v>161685.21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155858.11919999999</v>
      </c>
      <c r="F34" s="25">
        <f>VLOOKUP(C34,RA!B8:I70,8,0)</f>
        <v>8556.6154000000006</v>
      </c>
      <c r="G34" s="16">
        <f t="shared" si="0"/>
        <v>147301.50379999998</v>
      </c>
      <c r="H34" s="27">
        <f>RA!J36</f>
        <v>0.78097457849545804</v>
      </c>
      <c r="I34" s="20">
        <f>VLOOKUP(B34,RMS!B:D,3,FALSE)</f>
        <v>155858.11965812001</v>
      </c>
      <c r="J34" s="21">
        <f>VLOOKUP(B34,RMS!B:E,4,FALSE)</f>
        <v>147301.50427350399</v>
      </c>
      <c r="K34" s="22">
        <f t="shared" si="1"/>
        <v>-4.5812001917511225E-4</v>
      </c>
      <c r="L34" s="22">
        <f t="shared" si="2"/>
        <v>-4.7350401291623712E-4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275472.0527</v>
      </c>
      <c r="F35" s="25">
        <f>VLOOKUP(C35,RA!B8:I71,8,0)</f>
        <v>20601.0088</v>
      </c>
      <c r="G35" s="16">
        <f t="shared" si="0"/>
        <v>254871.04389999999</v>
      </c>
      <c r="H35" s="27">
        <f>RA!J37</f>
        <v>0.69090393285732599</v>
      </c>
      <c r="I35" s="20">
        <f>VLOOKUP(B35,RMS!B:D,3,FALSE)</f>
        <v>275472.04623675201</v>
      </c>
      <c r="J35" s="21">
        <f>VLOOKUP(B35,RMS!B:E,4,FALSE)</f>
        <v>254871.04405811999</v>
      </c>
      <c r="K35" s="22">
        <f t="shared" si="1"/>
        <v>6.4632479916326702E-3</v>
      </c>
      <c r="L35" s="22">
        <f t="shared" si="2"/>
        <v>-1.5812000492587686E-4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111971.21</v>
      </c>
      <c r="F36" s="25">
        <f>VLOOKUP(C36,RA!B9:I72,8,0)</f>
        <v>1620.54</v>
      </c>
      <c r="G36" s="16">
        <f t="shared" si="0"/>
        <v>110350.67000000001</v>
      </c>
      <c r="H36" s="27">
        <f>RA!J38</f>
        <v>4.6430688278163403</v>
      </c>
      <c r="I36" s="20">
        <f>VLOOKUP(B36,RMS!B:D,3,FALSE)</f>
        <v>111971.21</v>
      </c>
      <c r="J36" s="21">
        <f>VLOOKUP(B36,RMS!B:E,4,FALSE)</f>
        <v>110350.67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59465.37</v>
      </c>
      <c r="F37" s="25">
        <f>VLOOKUP(C37,RA!B10:I73,8,0)</f>
        <v>8400.82</v>
      </c>
      <c r="G37" s="16">
        <f t="shared" si="0"/>
        <v>51064.55</v>
      </c>
      <c r="H37" s="27">
        <f>RA!J39</f>
        <v>100</v>
      </c>
      <c r="I37" s="20">
        <f>VLOOKUP(B37,RMS!B:D,3,FALSE)</f>
        <v>59465.37</v>
      </c>
      <c r="J37" s="21">
        <f>VLOOKUP(B37,RMS!B:E,4,FALSE)</f>
        <v>51064.55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6567.7420000000002</v>
      </c>
      <c r="F38" s="25">
        <f>VLOOKUP(C38,RA!B8:I74,8,0)</f>
        <v>793.54200000000003</v>
      </c>
      <c r="G38" s="16">
        <f t="shared" si="0"/>
        <v>5774.2</v>
      </c>
      <c r="H38" s="27">
        <f>RA!J40</f>
        <v>5.4900029872810103</v>
      </c>
      <c r="I38" s="20">
        <f>VLOOKUP(B38,RMS!B:D,3,FALSE)</f>
        <v>6567.7422282732005</v>
      </c>
      <c r="J38" s="21">
        <f>VLOOKUP(B38,RMS!B:E,4,FALSE)</f>
        <v>5774.1999092353099</v>
      </c>
      <c r="K38" s="22">
        <f t="shared" si="1"/>
        <v>-2.2827320026408415E-4</v>
      </c>
      <c r="L38" s="22">
        <f t="shared" si="2"/>
        <v>9.0764689957723022E-5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7" t="s">
        <v>46</v>
      </c>
      <c r="W1" s="45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7"/>
      <c r="W2" s="45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8" t="s">
        <v>47</v>
      </c>
      <c r="W3" s="45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6"/>
      <c r="W4" s="45"/>
    </row>
    <row r="5" spans="1:23" ht="14.2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3.5" thickBot="1" x14ac:dyDescent="0.25">
      <c r="A6" s="64" t="s">
        <v>3</v>
      </c>
      <c r="B6" s="54" t="s">
        <v>4</v>
      </c>
      <c r="C6" s="5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3.5" thickBot="1" x14ac:dyDescent="0.25">
      <c r="A7" s="52" t="s">
        <v>5</v>
      </c>
      <c r="B7" s="51"/>
      <c r="C7" s="50"/>
      <c r="D7" s="66">
        <v>13830975.232999999</v>
      </c>
      <c r="E7" s="66">
        <v>15049358.567600001</v>
      </c>
      <c r="F7" s="67">
        <v>91.904084621765406</v>
      </c>
      <c r="G7" s="66">
        <v>13251810.571</v>
      </c>
      <c r="H7" s="67">
        <v>4.3704568435911204</v>
      </c>
      <c r="I7" s="66">
        <v>1377726.7875000001</v>
      </c>
      <c r="J7" s="67">
        <v>9.96116878448899</v>
      </c>
      <c r="K7" s="66">
        <v>1789436.6442</v>
      </c>
      <c r="L7" s="67">
        <v>13.503337031665501</v>
      </c>
      <c r="M7" s="67">
        <v>-0.230077917558273</v>
      </c>
      <c r="N7" s="66">
        <v>13830975.232999999</v>
      </c>
      <c r="O7" s="66">
        <v>2241873866.8867998</v>
      </c>
      <c r="P7" s="66">
        <v>762193</v>
      </c>
      <c r="Q7" s="66">
        <v>743896</v>
      </c>
      <c r="R7" s="67">
        <v>2.45961801111982</v>
      </c>
      <c r="S7" s="66">
        <v>18.146290024967399</v>
      </c>
      <c r="T7" s="66">
        <v>17.724461200490399</v>
      </c>
      <c r="U7" s="68">
        <v>2.3246009178550899</v>
      </c>
      <c r="V7" s="56"/>
      <c r="W7" s="56"/>
    </row>
    <row r="8" spans="1:23" ht="13.5" thickBot="1" x14ac:dyDescent="0.25">
      <c r="A8" s="49">
        <v>42095</v>
      </c>
      <c r="B8" s="48" t="s">
        <v>6</v>
      </c>
      <c r="C8" s="55"/>
      <c r="D8" s="69">
        <v>555151.08239999996</v>
      </c>
      <c r="E8" s="69">
        <v>557350.85759999999</v>
      </c>
      <c r="F8" s="70">
        <v>99.605315902899605</v>
      </c>
      <c r="G8" s="69">
        <v>475480.90990000003</v>
      </c>
      <c r="H8" s="70">
        <v>16.755703718316699</v>
      </c>
      <c r="I8" s="69">
        <v>127828.3609</v>
      </c>
      <c r="J8" s="70">
        <v>23.0258689845977</v>
      </c>
      <c r="K8" s="69">
        <v>124178.03290000001</v>
      </c>
      <c r="L8" s="70">
        <v>26.1163025296045</v>
      </c>
      <c r="M8" s="70">
        <v>2.9395923858285E-2</v>
      </c>
      <c r="N8" s="69">
        <v>555151.08239999996</v>
      </c>
      <c r="O8" s="69">
        <v>95766162.668699995</v>
      </c>
      <c r="P8" s="69">
        <v>27121</v>
      </c>
      <c r="Q8" s="69">
        <v>26884</v>
      </c>
      <c r="R8" s="70">
        <v>0.88156524326736796</v>
      </c>
      <c r="S8" s="69">
        <v>20.4694178828214</v>
      </c>
      <c r="T8" s="69">
        <v>21.0174664112483</v>
      </c>
      <c r="U8" s="71">
        <v>-2.6774016318599698</v>
      </c>
      <c r="V8" s="56"/>
      <c r="W8" s="56"/>
    </row>
    <row r="9" spans="1:23" ht="12" customHeight="1" thickBot="1" x14ac:dyDescent="0.25">
      <c r="A9" s="44"/>
      <c r="B9" s="48" t="s">
        <v>7</v>
      </c>
      <c r="C9" s="55"/>
      <c r="D9" s="69">
        <v>65278.088400000001</v>
      </c>
      <c r="E9" s="69">
        <v>87209.162400000001</v>
      </c>
      <c r="F9" s="70">
        <v>74.852328131063402</v>
      </c>
      <c r="G9" s="69">
        <v>77572.021800000002</v>
      </c>
      <c r="H9" s="70">
        <v>-15.8484117272292</v>
      </c>
      <c r="I9" s="69">
        <v>13889.112499999999</v>
      </c>
      <c r="J9" s="70">
        <v>21.2768370527223</v>
      </c>
      <c r="K9" s="69">
        <v>18585.877899999999</v>
      </c>
      <c r="L9" s="70">
        <v>23.959512036335799</v>
      </c>
      <c r="M9" s="70">
        <v>-0.25270613663075903</v>
      </c>
      <c r="N9" s="69">
        <v>65278.088400000001</v>
      </c>
      <c r="O9" s="69">
        <v>14742888.485200001</v>
      </c>
      <c r="P9" s="69">
        <v>3697</v>
      </c>
      <c r="Q9" s="69">
        <v>3711</v>
      </c>
      <c r="R9" s="70">
        <v>-0.37725680409592699</v>
      </c>
      <c r="S9" s="69">
        <v>17.657043116040001</v>
      </c>
      <c r="T9" s="69">
        <v>22.199918323901901</v>
      </c>
      <c r="U9" s="71">
        <v>-25.728402983481701</v>
      </c>
      <c r="V9" s="56"/>
      <c r="W9" s="56"/>
    </row>
    <row r="10" spans="1:23" ht="13.5" thickBot="1" x14ac:dyDescent="0.25">
      <c r="A10" s="44"/>
      <c r="B10" s="48" t="s">
        <v>8</v>
      </c>
      <c r="C10" s="55"/>
      <c r="D10" s="69">
        <v>101621.1514</v>
      </c>
      <c r="E10" s="69">
        <v>129087.2313</v>
      </c>
      <c r="F10" s="70">
        <v>78.722853047976102</v>
      </c>
      <c r="G10" s="69">
        <v>104422.8366</v>
      </c>
      <c r="H10" s="70">
        <v>-2.68301962599626</v>
      </c>
      <c r="I10" s="69">
        <v>21360.452799999999</v>
      </c>
      <c r="J10" s="70">
        <v>21.0196917725536</v>
      </c>
      <c r="K10" s="69">
        <v>32407.088500000002</v>
      </c>
      <c r="L10" s="70">
        <v>31.034483983745801</v>
      </c>
      <c r="M10" s="70">
        <v>-0.34087097025084501</v>
      </c>
      <c r="N10" s="69">
        <v>101621.1514</v>
      </c>
      <c r="O10" s="69">
        <v>23556480.4595</v>
      </c>
      <c r="P10" s="69">
        <v>73186</v>
      </c>
      <c r="Q10" s="69">
        <v>72467</v>
      </c>
      <c r="R10" s="70">
        <v>0.99217574896159899</v>
      </c>
      <c r="S10" s="69">
        <v>1.38853266198453</v>
      </c>
      <c r="T10" s="69">
        <v>1.44787789338596</v>
      </c>
      <c r="U10" s="71">
        <v>-4.27395285873971</v>
      </c>
      <c r="V10" s="56"/>
      <c r="W10" s="56"/>
    </row>
    <row r="11" spans="1:23" ht="13.5" thickBot="1" x14ac:dyDescent="0.25">
      <c r="A11" s="44"/>
      <c r="B11" s="48" t="s">
        <v>9</v>
      </c>
      <c r="C11" s="55"/>
      <c r="D11" s="69">
        <v>41906.201200000003</v>
      </c>
      <c r="E11" s="69">
        <v>52938.492200000001</v>
      </c>
      <c r="F11" s="70">
        <v>79.160171471600805</v>
      </c>
      <c r="G11" s="69">
        <v>39555.5602</v>
      </c>
      <c r="H11" s="70">
        <v>5.9426310438146501</v>
      </c>
      <c r="I11" s="69">
        <v>8741.7078000000001</v>
      </c>
      <c r="J11" s="70">
        <v>20.860177132925099</v>
      </c>
      <c r="K11" s="69">
        <v>10502.0056</v>
      </c>
      <c r="L11" s="70">
        <v>26.550011039914398</v>
      </c>
      <c r="M11" s="70">
        <v>-0.167615393387335</v>
      </c>
      <c r="N11" s="69">
        <v>41906.201200000003</v>
      </c>
      <c r="O11" s="69">
        <v>7258508.784</v>
      </c>
      <c r="P11" s="69">
        <v>2154</v>
      </c>
      <c r="Q11" s="69">
        <v>2167</v>
      </c>
      <c r="R11" s="70">
        <v>-0.59990770650668601</v>
      </c>
      <c r="S11" s="69">
        <v>19.455060909935</v>
      </c>
      <c r="T11" s="69">
        <v>17.562673834794602</v>
      </c>
      <c r="U11" s="71">
        <v>9.7269655638753694</v>
      </c>
      <c r="V11" s="56"/>
      <c r="W11" s="56"/>
    </row>
    <row r="12" spans="1:23" ht="13.5" thickBot="1" x14ac:dyDescent="0.25">
      <c r="A12" s="44"/>
      <c r="B12" s="48" t="s">
        <v>10</v>
      </c>
      <c r="C12" s="55"/>
      <c r="D12" s="69">
        <v>127790.9293</v>
      </c>
      <c r="E12" s="69">
        <v>95395.707899999994</v>
      </c>
      <c r="F12" s="70">
        <v>133.958782961136</v>
      </c>
      <c r="G12" s="69">
        <v>80670.278099999996</v>
      </c>
      <c r="H12" s="70">
        <v>58.411415343812997</v>
      </c>
      <c r="I12" s="69">
        <v>22059.2212</v>
      </c>
      <c r="J12" s="70">
        <v>17.261961643783099</v>
      </c>
      <c r="K12" s="69">
        <v>19032.1495</v>
      </c>
      <c r="L12" s="70">
        <v>23.592517527220501</v>
      </c>
      <c r="M12" s="70">
        <v>0.159050437261435</v>
      </c>
      <c r="N12" s="69">
        <v>127790.9293</v>
      </c>
      <c r="O12" s="69">
        <v>26520462.458099999</v>
      </c>
      <c r="P12" s="69">
        <v>1436</v>
      </c>
      <c r="Q12" s="69">
        <v>1305</v>
      </c>
      <c r="R12" s="70">
        <v>10.0383141762452</v>
      </c>
      <c r="S12" s="69">
        <v>88.990897841225603</v>
      </c>
      <c r="T12" s="69">
        <v>95.143322681992302</v>
      </c>
      <c r="U12" s="71">
        <v>-6.9135439578816804</v>
      </c>
      <c r="V12" s="56"/>
      <c r="W12" s="56"/>
    </row>
    <row r="13" spans="1:23" ht="13.5" thickBot="1" x14ac:dyDescent="0.25">
      <c r="A13" s="44"/>
      <c r="B13" s="48" t="s">
        <v>11</v>
      </c>
      <c r="C13" s="55"/>
      <c r="D13" s="69">
        <v>298996.10440000001</v>
      </c>
      <c r="E13" s="69">
        <v>239374.9184</v>
      </c>
      <c r="F13" s="70">
        <v>124.907031362564</v>
      </c>
      <c r="G13" s="69">
        <v>218529.1335</v>
      </c>
      <c r="H13" s="70">
        <v>36.822079331587197</v>
      </c>
      <c r="I13" s="69">
        <v>80559.487500000003</v>
      </c>
      <c r="J13" s="70">
        <v>26.94332344619</v>
      </c>
      <c r="K13" s="69">
        <v>63881.0311</v>
      </c>
      <c r="L13" s="70">
        <v>29.232272181228399</v>
      </c>
      <c r="M13" s="70">
        <v>0.26108621155302503</v>
      </c>
      <c r="N13" s="69">
        <v>298996.10440000001</v>
      </c>
      <c r="O13" s="69">
        <v>42371183.734399997</v>
      </c>
      <c r="P13" s="69">
        <v>12708</v>
      </c>
      <c r="Q13" s="69">
        <v>12137</v>
      </c>
      <c r="R13" s="70">
        <v>4.7046222295460201</v>
      </c>
      <c r="S13" s="69">
        <v>23.528179446018299</v>
      </c>
      <c r="T13" s="69">
        <v>23.0699546428277</v>
      </c>
      <c r="U13" s="71">
        <v>1.9475574140441601</v>
      </c>
      <c r="V13" s="56"/>
      <c r="W13" s="56"/>
    </row>
    <row r="14" spans="1:23" ht="13.5" thickBot="1" x14ac:dyDescent="0.25">
      <c r="A14" s="44"/>
      <c r="B14" s="48" t="s">
        <v>12</v>
      </c>
      <c r="C14" s="55"/>
      <c r="D14" s="69">
        <v>168312.34830000001</v>
      </c>
      <c r="E14" s="69">
        <v>138235.87849999999</v>
      </c>
      <c r="F14" s="70">
        <v>121.75735426024001</v>
      </c>
      <c r="G14" s="69">
        <v>115795.9624</v>
      </c>
      <c r="H14" s="70">
        <v>45.352519044308202</v>
      </c>
      <c r="I14" s="69">
        <v>29869.677100000001</v>
      </c>
      <c r="J14" s="70">
        <v>17.746574984956101</v>
      </c>
      <c r="K14" s="69">
        <v>25859.347300000001</v>
      </c>
      <c r="L14" s="70">
        <v>22.331821217282801</v>
      </c>
      <c r="M14" s="70">
        <v>0.15508240612089999</v>
      </c>
      <c r="N14" s="69">
        <v>168312.34830000001</v>
      </c>
      <c r="O14" s="69">
        <v>19854840.248300001</v>
      </c>
      <c r="P14" s="69">
        <v>3196</v>
      </c>
      <c r="Q14" s="69">
        <v>3074</v>
      </c>
      <c r="R14" s="70">
        <v>3.9687703318152199</v>
      </c>
      <c r="S14" s="69">
        <v>52.663438141426802</v>
      </c>
      <c r="T14" s="69">
        <v>50.728244144437198</v>
      </c>
      <c r="U14" s="71">
        <v>3.6746442414045202</v>
      </c>
      <c r="V14" s="56"/>
      <c r="W14" s="56"/>
    </row>
    <row r="15" spans="1:23" ht="13.5" thickBot="1" x14ac:dyDescent="0.25">
      <c r="A15" s="44"/>
      <c r="B15" s="48" t="s">
        <v>13</v>
      </c>
      <c r="C15" s="55"/>
      <c r="D15" s="69">
        <v>183788.7641</v>
      </c>
      <c r="E15" s="69">
        <v>107167.01760000001</v>
      </c>
      <c r="F15" s="70">
        <v>171.497507550308</v>
      </c>
      <c r="G15" s="69">
        <v>100753.9837</v>
      </c>
      <c r="H15" s="70">
        <v>82.413396821350702</v>
      </c>
      <c r="I15" s="69">
        <v>38849.819600000003</v>
      </c>
      <c r="J15" s="70">
        <v>21.1382996072936</v>
      </c>
      <c r="K15" s="69">
        <v>21590.870999999999</v>
      </c>
      <c r="L15" s="70">
        <v>21.4292975891533</v>
      </c>
      <c r="M15" s="70">
        <v>0.79936324013978</v>
      </c>
      <c r="N15" s="69">
        <v>183788.7641</v>
      </c>
      <c r="O15" s="69">
        <v>15950184.293199999</v>
      </c>
      <c r="P15" s="69">
        <v>8983</v>
      </c>
      <c r="Q15" s="69">
        <v>7005</v>
      </c>
      <c r="R15" s="70">
        <v>28.2369735902926</v>
      </c>
      <c r="S15" s="69">
        <v>20.4596197372815</v>
      </c>
      <c r="T15" s="69">
        <v>20.5149468665239</v>
      </c>
      <c r="U15" s="71">
        <v>-0.27042110240964801</v>
      </c>
      <c r="V15" s="56"/>
      <c r="W15" s="56"/>
    </row>
    <row r="16" spans="1:23" ht="13.5" thickBot="1" x14ac:dyDescent="0.25">
      <c r="A16" s="44"/>
      <c r="B16" s="48" t="s">
        <v>14</v>
      </c>
      <c r="C16" s="55"/>
      <c r="D16" s="69">
        <v>686785.26760000002</v>
      </c>
      <c r="E16" s="69">
        <v>752570.15289999999</v>
      </c>
      <c r="F16" s="70">
        <v>91.258637477649003</v>
      </c>
      <c r="G16" s="69">
        <v>660332.06980000006</v>
      </c>
      <c r="H16" s="70">
        <v>4.0060446871847502</v>
      </c>
      <c r="I16" s="69">
        <v>33178.700199999999</v>
      </c>
      <c r="J16" s="70">
        <v>4.8310151316938397</v>
      </c>
      <c r="K16" s="69">
        <v>50450.424700000003</v>
      </c>
      <c r="L16" s="70">
        <v>7.6401597025690897</v>
      </c>
      <c r="M16" s="70">
        <v>-0.34235042822146999</v>
      </c>
      <c r="N16" s="69">
        <v>686785.26760000002</v>
      </c>
      <c r="O16" s="69">
        <v>111891271.5078</v>
      </c>
      <c r="P16" s="69">
        <v>42061</v>
      </c>
      <c r="Q16" s="69">
        <v>41217</v>
      </c>
      <c r="R16" s="70">
        <v>2.0476987650726701</v>
      </c>
      <c r="S16" s="69">
        <v>16.328315246903301</v>
      </c>
      <c r="T16" s="69">
        <v>17.221233027634199</v>
      </c>
      <c r="U16" s="71">
        <v>-5.4685236488208204</v>
      </c>
      <c r="V16" s="56"/>
      <c r="W16" s="56"/>
    </row>
    <row r="17" spans="1:21" ht="12" thickBot="1" x14ac:dyDescent="0.2">
      <c r="A17" s="44"/>
      <c r="B17" s="48" t="s">
        <v>15</v>
      </c>
      <c r="C17" s="55"/>
      <c r="D17" s="69">
        <v>433825.9437</v>
      </c>
      <c r="E17" s="69">
        <v>594931.57620000001</v>
      </c>
      <c r="F17" s="70">
        <v>72.9203089993931</v>
      </c>
      <c r="G17" s="69">
        <v>541910.73840000003</v>
      </c>
      <c r="H17" s="70">
        <v>-19.945128789867098</v>
      </c>
      <c r="I17" s="69">
        <v>57539.836300000003</v>
      </c>
      <c r="J17" s="70">
        <v>13.263346080517</v>
      </c>
      <c r="K17" s="69">
        <v>74579.646299999993</v>
      </c>
      <c r="L17" s="70">
        <v>13.7623488547574</v>
      </c>
      <c r="M17" s="70">
        <v>-0.228478021087102</v>
      </c>
      <c r="N17" s="69">
        <v>433825.9437</v>
      </c>
      <c r="O17" s="69">
        <v>136292191.18959999</v>
      </c>
      <c r="P17" s="69">
        <v>9860</v>
      </c>
      <c r="Q17" s="69">
        <v>9662</v>
      </c>
      <c r="R17" s="70">
        <v>2.0492651624922402</v>
      </c>
      <c r="S17" s="69">
        <v>43.9985744117647</v>
      </c>
      <c r="T17" s="69">
        <v>44.1496017387704</v>
      </c>
      <c r="U17" s="71">
        <v>-0.34325504638474202</v>
      </c>
    </row>
    <row r="18" spans="1:21" ht="12" thickBot="1" x14ac:dyDescent="0.2">
      <c r="A18" s="44"/>
      <c r="B18" s="48" t="s">
        <v>16</v>
      </c>
      <c r="C18" s="55"/>
      <c r="D18" s="69">
        <v>1118132.2135000001</v>
      </c>
      <c r="E18" s="69">
        <v>1820108.6798</v>
      </c>
      <c r="F18" s="70">
        <v>61.4321675353399</v>
      </c>
      <c r="G18" s="69">
        <v>1507797.0082</v>
      </c>
      <c r="H18" s="70">
        <v>-25.843319265182799</v>
      </c>
      <c r="I18" s="69">
        <v>138849.4578</v>
      </c>
      <c r="J18" s="70">
        <v>12.417982070775899</v>
      </c>
      <c r="K18" s="69">
        <v>200865.14050000001</v>
      </c>
      <c r="L18" s="70">
        <v>13.3217627709576</v>
      </c>
      <c r="M18" s="70">
        <v>-0.30874288363639701</v>
      </c>
      <c r="N18" s="69">
        <v>1118132.2135000001</v>
      </c>
      <c r="O18" s="69">
        <v>305034247.6512</v>
      </c>
      <c r="P18" s="69">
        <v>58729</v>
      </c>
      <c r="Q18" s="69">
        <v>60900</v>
      </c>
      <c r="R18" s="70">
        <v>-3.5648604269294002</v>
      </c>
      <c r="S18" s="69">
        <v>19.038843050281798</v>
      </c>
      <c r="T18" s="69">
        <v>20.7082718078818</v>
      </c>
      <c r="U18" s="71">
        <v>-8.7685409937515093</v>
      </c>
    </row>
    <row r="19" spans="1:21" ht="12" thickBot="1" x14ac:dyDescent="0.2">
      <c r="A19" s="44"/>
      <c r="B19" s="48" t="s">
        <v>17</v>
      </c>
      <c r="C19" s="55"/>
      <c r="D19" s="69">
        <v>561993.9399</v>
      </c>
      <c r="E19" s="69">
        <v>597957.91969999997</v>
      </c>
      <c r="F19" s="70">
        <v>93.985533326819507</v>
      </c>
      <c r="G19" s="69">
        <v>554694.17610000004</v>
      </c>
      <c r="H19" s="70">
        <v>1.3159979164237601</v>
      </c>
      <c r="I19" s="69">
        <v>45214.595200000003</v>
      </c>
      <c r="J19" s="70">
        <v>8.0453883912067408</v>
      </c>
      <c r="K19" s="69">
        <v>68797.110700000005</v>
      </c>
      <c r="L19" s="70">
        <v>12.402710117439099</v>
      </c>
      <c r="M19" s="70">
        <v>-0.342783516052514</v>
      </c>
      <c r="N19" s="69">
        <v>561993.9399</v>
      </c>
      <c r="O19" s="69">
        <v>84718169.322899997</v>
      </c>
      <c r="P19" s="69">
        <v>10147</v>
      </c>
      <c r="Q19" s="69">
        <v>9737</v>
      </c>
      <c r="R19" s="70">
        <v>4.2107425284995301</v>
      </c>
      <c r="S19" s="69">
        <v>55.3852310929339</v>
      </c>
      <c r="T19" s="69">
        <v>41.614230378966802</v>
      </c>
      <c r="U19" s="71">
        <v>24.864030432336602</v>
      </c>
    </row>
    <row r="20" spans="1:21" ht="12" thickBot="1" x14ac:dyDescent="0.2">
      <c r="A20" s="44"/>
      <c r="B20" s="48" t="s">
        <v>18</v>
      </c>
      <c r="C20" s="55"/>
      <c r="D20" s="69">
        <v>767957.86380000005</v>
      </c>
      <c r="E20" s="69">
        <v>771863.59569999995</v>
      </c>
      <c r="F20" s="70">
        <v>99.493986771528199</v>
      </c>
      <c r="G20" s="69">
        <v>725653.63269999996</v>
      </c>
      <c r="H20" s="70">
        <v>5.8298104210675801</v>
      </c>
      <c r="I20" s="69">
        <v>28555.219400000002</v>
      </c>
      <c r="J20" s="70">
        <v>3.7183315317201702</v>
      </c>
      <c r="K20" s="69">
        <v>62089.2889</v>
      </c>
      <c r="L20" s="70">
        <v>8.5563257871360996</v>
      </c>
      <c r="M20" s="70">
        <v>-0.54009427542340605</v>
      </c>
      <c r="N20" s="69">
        <v>767957.86380000005</v>
      </c>
      <c r="O20" s="69">
        <v>124037868.6124</v>
      </c>
      <c r="P20" s="69">
        <v>32664</v>
      </c>
      <c r="Q20" s="69">
        <v>31834</v>
      </c>
      <c r="R20" s="70">
        <v>2.6072752403091002</v>
      </c>
      <c r="S20" s="69">
        <v>23.510833449669398</v>
      </c>
      <c r="T20" s="69">
        <v>20.176395244078702</v>
      </c>
      <c r="U20" s="71">
        <v>14.182560617125199</v>
      </c>
    </row>
    <row r="21" spans="1:21" ht="12" thickBot="1" x14ac:dyDescent="0.2">
      <c r="A21" s="44"/>
      <c r="B21" s="48" t="s">
        <v>19</v>
      </c>
      <c r="C21" s="55"/>
      <c r="D21" s="69">
        <v>286682.79139999999</v>
      </c>
      <c r="E21" s="69">
        <v>329575.56030000001</v>
      </c>
      <c r="F21" s="70">
        <v>86.985452179476994</v>
      </c>
      <c r="G21" s="69">
        <v>299990.08260000002</v>
      </c>
      <c r="H21" s="70">
        <v>-4.4359103756585503</v>
      </c>
      <c r="I21" s="69">
        <v>22714.7664</v>
      </c>
      <c r="J21" s="70">
        <v>7.9233100421108897</v>
      </c>
      <c r="K21" s="69">
        <v>46215.148200000003</v>
      </c>
      <c r="L21" s="70">
        <v>15.4055586769587</v>
      </c>
      <c r="M21" s="70">
        <v>-0.50849954431175004</v>
      </c>
      <c r="N21" s="69">
        <v>286682.79139999999</v>
      </c>
      <c r="O21" s="69">
        <v>52141243.940099999</v>
      </c>
      <c r="P21" s="69">
        <v>25495</v>
      </c>
      <c r="Q21" s="69">
        <v>25019</v>
      </c>
      <c r="R21" s="70">
        <v>1.9025540589152199</v>
      </c>
      <c r="S21" s="69">
        <v>11.2446672445578</v>
      </c>
      <c r="T21" s="69">
        <v>12.324922131180299</v>
      </c>
      <c r="U21" s="71">
        <v>-9.6068195094467992</v>
      </c>
    </row>
    <row r="22" spans="1:21" ht="12" thickBot="1" x14ac:dyDescent="0.2">
      <c r="A22" s="44"/>
      <c r="B22" s="48" t="s">
        <v>20</v>
      </c>
      <c r="C22" s="55"/>
      <c r="D22" s="69">
        <v>962144.30909999995</v>
      </c>
      <c r="E22" s="69">
        <v>1022864.772</v>
      </c>
      <c r="F22" s="70">
        <v>94.063686172193201</v>
      </c>
      <c r="G22" s="69">
        <v>925072.49800000002</v>
      </c>
      <c r="H22" s="70">
        <v>4.0074492734513996</v>
      </c>
      <c r="I22" s="69">
        <v>134521.96710000001</v>
      </c>
      <c r="J22" s="70">
        <v>13.9814751100938</v>
      </c>
      <c r="K22" s="69">
        <v>136532.2709</v>
      </c>
      <c r="L22" s="70">
        <v>14.7590887411724</v>
      </c>
      <c r="M22" s="70">
        <v>-1.4724019360026999E-2</v>
      </c>
      <c r="N22" s="69">
        <v>962144.30909999995</v>
      </c>
      <c r="O22" s="69">
        <v>142998976.34549999</v>
      </c>
      <c r="P22" s="69">
        <v>59385</v>
      </c>
      <c r="Q22" s="69">
        <v>58915</v>
      </c>
      <c r="R22" s="70">
        <v>0.79775948400238095</v>
      </c>
      <c r="S22" s="69">
        <v>16.201807006819902</v>
      </c>
      <c r="T22" s="69">
        <v>15.883429637613499</v>
      </c>
      <c r="U22" s="71">
        <v>1.96507321110772</v>
      </c>
    </row>
    <row r="23" spans="1:21" ht="12" thickBot="1" x14ac:dyDescent="0.2">
      <c r="A23" s="44"/>
      <c r="B23" s="48" t="s">
        <v>21</v>
      </c>
      <c r="C23" s="55"/>
      <c r="D23" s="69">
        <v>2650980.1976999999</v>
      </c>
      <c r="E23" s="69">
        <v>2356454.0773</v>
      </c>
      <c r="F23" s="70">
        <v>112.498699772561</v>
      </c>
      <c r="G23" s="69">
        <v>2072606.7205000001</v>
      </c>
      <c r="H23" s="70">
        <v>27.9056065716352</v>
      </c>
      <c r="I23" s="69">
        <v>44672.304700000001</v>
      </c>
      <c r="J23" s="70">
        <v>1.6851240435050301</v>
      </c>
      <c r="K23" s="69">
        <v>136106.87390000001</v>
      </c>
      <c r="L23" s="70">
        <v>6.5669416466605499</v>
      </c>
      <c r="M23" s="70">
        <v>-0.67178509490401295</v>
      </c>
      <c r="N23" s="69">
        <v>2650980.1976999999</v>
      </c>
      <c r="O23" s="69">
        <v>315876113.22100002</v>
      </c>
      <c r="P23" s="69">
        <v>72194</v>
      </c>
      <c r="Q23" s="69">
        <v>69905</v>
      </c>
      <c r="R23" s="70">
        <v>3.2744438881338902</v>
      </c>
      <c r="S23" s="69">
        <v>36.7202287960218</v>
      </c>
      <c r="T23" s="69">
        <v>29.7159493169301</v>
      </c>
      <c r="U23" s="71">
        <v>19.074716331425801</v>
      </c>
    </row>
    <row r="24" spans="1:21" ht="12" thickBot="1" x14ac:dyDescent="0.2">
      <c r="A24" s="44"/>
      <c r="B24" s="48" t="s">
        <v>22</v>
      </c>
      <c r="C24" s="55"/>
      <c r="D24" s="69">
        <v>156607.41949999999</v>
      </c>
      <c r="E24" s="69">
        <v>257488.1385</v>
      </c>
      <c r="F24" s="70">
        <v>60.821217013070303</v>
      </c>
      <c r="G24" s="69">
        <v>207241.25450000001</v>
      </c>
      <c r="H24" s="70">
        <v>-24.432314464685899</v>
      </c>
      <c r="I24" s="69">
        <v>24851.813099999999</v>
      </c>
      <c r="J24" s="70">
        <v>15.8688606065692</v>
      </c>
      <c r="K24" s="69">
        <v>31724.188600000001</v>
      </c>
      <c r="L24" s="70">
        <v>15.3078539678498</v>
      </c>
      <c r="M24" s="70">
        <v>-0.21662888172339301</v>
      </c>
      <c r="N24" s="69">
        <v>156607.41949999999</v>
      </c>
      <c r="O24" s="69">
        <v>32389636.1745</v>
      </c>
      <c r="P24" s="69">
        <v>17762</v>
      </c>
      <c r="Q24" s="69">
        <v>17028</v>
      </c>
      <c r="R24" s="70">
        <v>4.3105473338031404</v>
      </c>
      <c r="S24" s="69">
        <v>8.8169924276545402</v>
      </c>
      <c r="T24" s="69">
        <v>8.7391511980267804</v>
      </c>
      <c r="U24" s="71">
        <v>0.88285467257081796</v>
      </c>
    </row>
    <row r="25" spans="1:21" ht="12" thickBot="1" x14ac:dyDescent="0.2">
      <c r="A25" s="44"/>
      <c r="B25" s="48" t="s">
        <v>23</v>
      </c>
      <c r="C25" s="55"/>
      <c r="D25" s="69">
        <v>152136.0043</v>
      </c>
      <c r="E25" s="69">
        <v>199388.67290000001</v>
      </c>
      <c r="F25" s="70">
        <v>76.3012271897217</v>
      </c>
      <c r="G25" s="69">
        <v>166801.9633</v>
      </c>
      <c r="H25" s="70">
        <v>-8.7924378765390703</v>
      </c>
      <c r="I25" s="69">
        <v>14822.472599999999</v>
      </c>
      <c r="J25" s="70">
        <v>9.7429090951877999</v>
      </c>
      <c r="K25" s="69">
        <v>16169.880499999999</v>
      </c>
      <c r="L25" s="70">
        <v>9.69405885883838</v>
      </c>
      <c r="M25" s="70">
        <v>-8.3328253415354006E-2</v>
      </c>
      <c r="N25" s="69">
        <v>152136.0043</v>
      </c>
      <c r="O25" s="69">
        <v>40304130.934500001</v>
      </c>
      <c r="P25" s="69">
        <v>12071</v>
      </c>
      <c r="Q25" s="69">
        <v>11444</v>
      </c>
      <c r="R25" s="70">
        <v>5.47885354771058</v>
      </c>
      <c r="S25" s="69">
        <v>12.603430063789199</v>
      </c>
      <c r="T25" s="69">
        <v>14.636759236281</v>
      </c>
      <c r="U25" s="71">
        <v>-16.1331412337797</v>
      </c>
    </row>
    <row r="26" spans="1:21" ht="12" thickBot="1" x14ac:dyDescent="0.2">
      <c r="A26" s="44"/>
      <c r="B26" s="48" t="s">
        <v>24</v>
      </c>
      <c r="C26" s="55"/>
      <c r="D26" s="69">
        <v>420578.0723</v>
      </c>
      <c r="E26" s="69">
        <v>548380.28099999996</v>
      </c>
      <c r="F26" s="70">
        <v>76.694601697394006</v>
      </c>
      <c r="G26" s="69">
        <v>496230.95020000002</v>
      </c>
      <c r="H26" s="70">
        <v>-15.2454976598112</v>
      </c>
      <c r="I26" s="69">
        <v>90990.667499999996</v>
      </c>
      <c r="J26" s="70">
        <v>21.634667495241199</v>
      </c>
      <c r="K26" s="69">
        <v>108998.3403</v>
      </c>
      <c r="L26" s="70">
        <v>21.9652442589624</v>
      </c>
      <c r="M26" s="70">
        <v>-0.16521052293490701</v>
      </c>
      <c r="N26" s="69">
        <v>420578.0723</v>
      </c>
      <c r="O26" s="69">
        <v>75670156.043200001</v>
      </c>
      <c r="P26" s="69">
        <v>30644</v>
      </c>
      <c r="Q26" s="69">
        <v>29041</v>
      </c>
      <c r="R26" s="70">
        <v>5.5197823766399301</v>
      </c>
      <c r="S26" s="69">
        <v>13.724646661663</v>
      </c>
      <c r="T26" s="69">
        <v>13.6004183946834</v>
      </c>
      <c r="U26" s="71">
        <v>0.90514728751883999</v>
      </c>
    </row>
    <row r="27" spans="1:21" ht="12" thickBot="1" x14ac:dyDescent="0.2">
      <c r="A27" s="44"/>
      <c r="B27" s="48" t="s">
        <v>25</v>
      </c>
      <c r="C27" s="55"/>
      <c r="D27" s="69">
        <v>165132.60149999999</v>
      </c>
      <c r="E27" s="69">
        <v>279392.61499999999</v>
      </c>
      <c r="F27" s="70">
        <v>59.104139706770702</v>
      </c>
      <c r="G27" s="69">
        <v>235705.89679999999</v>
      </c>
      <c r="H27" s="70">
        <v>-29.941251474027599</v>
      </c>
      <c r="I27" s="69">
        <v>44889.461600000002</v>
      </c>
      <c r="J27" s="70">
        <v>27.183888094925901</v>
      </c>
      <c r="K27" s="69">
        <v>75898.697899999999</v>
      </c>
      <c r="L27" s="70">
        <v>32.200593591598299</v>
      </c>
      <c r="M27" s="70">
        <v>-0.408560846997087</v>
      </c>
      <c r="N27" s="69">
        <v>165132.60149999999</v>
      </c>
      <c r="O27" s="69">
        <v>26956411.020100001</v>
      </c>
      <c r="P27" s="69">
        <v>23372</v>
      </c>
      <c r="Q27" s="69">
        <v>22726</v>
      </c>
      <c r="R27" s="70">
        <v>2.8425591833142598</v>
      </c>
      <c r="S27" s="69">
        <v>7.0654031105596404</v>
      </c>
      <c r="T27" s="69">
        <v>7.0068072032033797</v>
      </c>
      <c r="U27" s="71">
        <v>0.82933565770211004</v>
      </c>
    </row>
    <row r="28" spans="1:21" ht="12" thickBot="1" x14ac:dyDescent="0.2">
      <c r="A28" s="44"/>
      <c r="B28" s="48" t="s">
        <v>26</v>
      </c>
      <c r="C28" s="55"/>
      <c r="D28" s="69">
        <v>557872.55830000003</v>
      </c>
      <c r="E28" s="69">
        <v>801705.99809999997</v>
      </c>
      <c r="F28" s="70">
        <v>69.585678493378893</v>
      </c>
      <c r="G28" s="69">
        <v>686922.64210000006</v>
      </c>
      <c r="H28" s="70">
        <v>-18.786698223468001</v>
      </c>
      <c r="I28" s="69">
        <v>29233.572100000001</v>
      </c>
      <c r="J28" s="70">
        <v>5.2401882231101702</v>
      </c>
      <c r="K28" s="69">
        <v>69181.904599999994</v>
      </c>
      <c r="L28" s="70">
        <v>10.0712802810667</v>
      </c>
      <c r="M28" s="70">
        <v>-0.57743903887838299</v>
      </c>
      <c r="N28" s="69">
        <v>557872.55830000003</v>
      </c>
      <c r="O28" s="69">
        <v>96497027.714699998</v>
      </c>
      <c r="P28" s="69">
        <v>32354</v>
      </c>
      <c r="Q28" s="69">
        <v>30716</v>
      </c>
      <c r="R28" s="70">
        <v>5.3327256153144997</v>
      </c>
      <c r="S28" s="69">
        <v>17.242769311368001</v>
      </c>
      <c r="T28" s="69">
        <v>18.019691336762602</v>
      </c>
      <c r="U28" s="71">
        <v>-4.5057844906757003</v>
      </c>
    </row>
    <row r="29" spans="1:21" ht="12" thickBot="1" x14ac:dyDescent="0.2">
      <c r="A29" s="44"/>
      <c r="B29" s="48" t="s">
        <v>27</v>
      </c>
      <c r="C29" s="55"/>
      <c r="D29" s="69">
        <v>564728.20330000005</v>
      </c>
      <c r="E29" s="69">
        <v>640848.96409999998</v>
      </c>
      <c r="F29" s="70">
        <v>88.121887517302397</v>
      </c>
      <c r="G29" s="69">
        <v>572608.67669999995</v>
      </c>
      <c r="H29" s="70">
        <v>-1.3762406545105099</v>
      </c>
      <c r="I29" s="69">
        <v>80832.6829</v>
      </c>
      <c r="J29" s="70">
        <v>14.313555162935501</v>
      </c>
      <c r="K29" s="69">
        <v>89789.403900000005</v>
      </c>
      <c r="L29" s="70">
        <v>15.68076202014</v>
      </c>
      <c r="M29" s="70">
        <v>-9.9752538840499005E-2</v>
      </c>
      <c r="N29" s="69">
        <v>564728.20330000005</v>
      </c>
      <c r="O29" s="69">
        <v>66303808.426799998</v>
      </c>
      <c r="P29" s="69">
        <v>86993</v>
      </c>
      <c r="Q29" s="69">
        <v>83385</v>
      </c>
      <c r="R29" s="70">
        <v>4.3269173112670201</v>
      </c>
      <c r="S29" s="69">
        <v>6.4916510903176103</v>
      </c>
      <c r="T29" s="69">
        <v>6.6208138370210499</v>
      </c>
      <c r="U29" s="71">
        <v>-1.9896748131778701</v>
      </c>
    </row>
    <row r="30" spans="1:21" ht="12" thickBot="1" x14ac:dyDescent="0.2">
      <c r="A30" s="44"/>
      <c r="B30" s="48" t="s">
        <v>28</v>
      </c>
      <c r="C30" s="55"/>
      <c r="D30" s="69">
        <v>1192685.6030999999</v>
      </c>
      <c r="E30" s="69">
        <v>1037710.8959</v>
      </c>
      <c r="F30" s="70">
        <v>114.934285436561</v>
      </c>
      <c r="G30" s="69">
        <v>904440.57860000001</v>
      </c>
      <c r="H30" s="70">
        <v>31.8699792247468</v>
      </c>
      <c r="I30" s="69">
        <v>133237.6165</v>
      </c>
      <c r="J30" s="70">
        <v>11.171227031976599</v>
      </c>
      <c r="K30" s="69">
        <v>160945.82670000001</v>
      </c>
      <c r="L30" s="70">
        <v>17.795069185101202</v>
      </c>
      <c r="M30" s="70">
        <v>-0.17215861242334399</v>
      </c>
      <c r="N30" s="69">
        <v>1192685.6030999999</v>
      </c>
      <c r="O30" s="69">
        <v>116308769.99590001</v>
      </c>
      <c r="P30" s="69">
        <v>69447</v>
      </c>
      <c r="Q30" s="69">
        <v>67929</v>
      </c>
      <c r="R30" s="70">
        <v>2.23468621649074</v>
      </c>
      <c r="S30" s="69">
        <v>17.174040679943001</v>
      </c>
      <c r="T30" s="69">
        <v>15.7307509723388</v>
      </c>
      <c r="U30" s="71">
        <v>8.4039029282711706</v>
      </c>
    </row>
    <row r="31" spans="1:21" ht="12" thickBot="1" x14ac:dyDescent="0.2">
      <c r="A31" s="44"/>
      <c r="B31" s="48" t="s">
        <v>29</v>
      </c>
      <c r="C31" s="55"/>
      <c r="D31" s="69">
        <v>485886.1716</v>
      </c>
      <c r="E31" s="69">
        <v>737168.85210000002</v>
      </c>
      <c r="F31" s="70">
        <v>65.912466352293393</v>
      </c>
      <c r="G31" s="69">
        <v>756742.30839999998</v>
      </c>
      <c r="H31" s="70">
        <v>-35.792387156557702</v>
      </c>
      <c r="I31" s="69">
        <v>27065.7628</v>
      </c>
      <c r="J31" s="70">
        <v>5.5703916641368396</v>
      </c>
      <c r="K31" s="69">
        <v>61545.046900000001</v>
      </c>
      <c r="L31" s="70">
        <v>8.1328936173961708</v>
      </c>
      <c r="M31" s="70">
        <v>-0.56022841539178403</v>
      </c>
      <c r="N31" s="69">
        <v>485886.1716</v>
      </c>
      <c r="O31" s="69">
        <v>130590484.84370001</v>
      </c>
      <c r="P31" s="69">
        <v>19539</v>
      </c>
      <c r="Q31" s="69">
        <v>19074</v>
      </c>
      <c r="R31" s="70">
        <v>2.43787354513998</v>
      </c>
      <c r="S31" s="69">
        <v>24.8675045601105</v>
      </c>
      <c r="T31" s="69">
        <v>24.523508650518998</v>
      </c>
      <c r="U31" s="71">
        <v>1.3833149553064199</v>
      </c>
    </row>
    <row r="32" spans="1:21" ht="12" thickBot="1" x14ac:dyDescent="0.2">
      <c r="A32" s="44"/>
      <c r="B32" s="48" t="s">
        <v>30</v>
      </c>
      <c r="C32" s="55"/>
      <c r="D32" s="69">
        <v>89788.505000000005</v>
      </c>
      <c r="E32" s="69">
        <v>151596.82930000001</v>
      </c>
      <c r="F32" s="70">
        <v>59.228484800506301</v>
      </c>
      <c r="G32" s="69">
        <v>126567.24980000001</v>
      </c>
      <c r="H32" s="70">
        <v>-29.0586584271345</v>
      </c>
      <c r="I32" s="69">
        <v>25560.555400000001</v>
      </c>
      <c r="J32" s="70">
        <v>28.467514187924198</v>
      </c>
      <c r="K32" s="69">
        <v>40196.407800000001</v>
      </c>
      <c r="L32" s="70">
        <v>31.758932791474798</v>
      </c>
      <c r="M32" s="70">
        <v>-0.364108466428684</v>
      </c>
      <c r="N32" s="69">
        <v>89788.505000000005</v>
      </c>
      <c r="O32" s="69">
        <v>13322697.919</v>
      </c>
      <c r="P32" s="69">
        <v>19299</v>
      </c>
      <c r="Q32" s="69">
        <v>18777</v>
      </c>
      <c r="R32" s="70">
        <v>2.7799968046013701</v>
      </c>
      <c r="S32" s="69">
        <v>4.6524952070055399</v>
      </c>
      <c r="T32" s="69">
        <v>4.6070762368855496</v>
      </c>
      <c r="U32" s="71">
        <v>0.97622819797002702</v>
      </c>
    </row>
    <row r="33" spans="1:21" ht="12" thickBot="1" x14ac:dyDescent="0.2">
      <c r="A33" s="44"/>
      <c r="B33" s="48" t="s">
        <v>31</v>
      </c>
      <c r="C33" s="55"/>
      <c r="D33" s="72"/>
      <c r="E33" s="72"/>
      <c r="F33" s="72"/>
      <c r="G33" s="69">
        <v>53.846600000000002</v>
      </c>
      <c r="H33" s="72"/>
      <c r="I33" s="72"/>
      <c r="J33" s="72"/>
      <c r="K33" s="69">
        <v>10.484400000000001</v>
      </c>
      <c r="L33" s="70">
        <v>19.470867241385701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44"/>
      <c r="B34" s="48" t="s">
        <v>32</v>
      </c>
      <c r="C34" s="55"/>
      <c r="D34" s="69">
        <v>81040.013999999996</v>
      </c>
      <c r="E34" s="69">
        <v>96485.128800000006</v>
      </c>
      <c r="F34" s="70">
        <v>83.992232800957794</v>
      </c>
      <c r="G34" s="69">
        <v>81469.580799999996</v>
      </c>
      <c r="H34" s="70">
        <v>-0.52727262836241895</v>
      </c>
      <c r="I34" s="69">
        <v>8704.3003000000008</v>
      </c>
      <c r="J34" s="70">
        <v>10.740743825636599</v>
      </c>
      <c r="K34" s="69">
        <v>10718.7143</v>
      </c>
      <c r="L34" s="70">
        <v>13.1567073191568</v>
      </c>
      <c r="M34" s="70">
        <v>-0.18793429357474301</v>
      </c>
      <c r="N34" s="69">
        <v>81040.013999999996</v>
      </c>
      <c r="O34" s="69">
        <v>22586841.713599999</v>
      </c>
      <c r="P34" s="69">
        <v>5608</v>
      </c>
      <c r="Q34" s="69">
        <v>5664</v>
      </c>
      <c r="R34" s="70">
        <v>-0.98870056497175596</v>
      </c>
      <c r="S34" s="69">
        <v>14.4507870898716</v>
      </c>
      <c r="T34" s="69">
        <v>14.356183968926601</v>
      </c>
      <c r="U34" s="71">
        <v>0.65465721940754296</v>
      </c>
    </row>
    <row r="35" spans="1:21" ht="12" customHeight="1" thickBot="1" x14ac:dyDescent="0.2">
      <c r="A35" s="44"/>
      <c r="B35" s="48" t="s">
        <v>70</v>
      </c>
      <c r="C35" s="55"/>
      <c r="D35" s="69">
        <v>4829.0600000000004</v>
      </c>
      <c r="E35" s="72"/>
      <c r="F35" s="72"/>
      <c r="G35" s="72"/>
      <c r="H35" s="72"/>
      <c r="I35" s="69">
        <v>0</v>
      </c>
      <c r="J35" s="70">
        <v>0</v>
      </c>
      <c r="K35" s="72"/>
      <c r="L35" s="72"/>
      <c r="M35" s="72"/>
      <c r="N35" s="69">
        <v>4829.0600000000004</v>
      </c>
      <c r="O35" s="69">
        <v>144236.96</v>
      </c>
      <c r="P35" s="69">
        <v>1</v>
      </c>
      <c r="Q35" s="69">
        <v>3</v>
      </c>
      <c r="R35" s="70">
        <v>-66.6666666666667</v>
      </c>
      <c r="S35" s="69">
        <v>4829.0600000000004</v>
      </c>
      <c r="T35" s="69">
        <v>166.45</v>
      </c>
      <c r="U35" s="71">
        <v>96.553159414047499</v>
      </c>
    </row>
    <row r="36" spans="1:21" ht="12" thickBot="1" x14ac:dyDescent="0.2">
      <c r="A36" s="44"/>
      <c r="B36" s="48" t="s">
        <v>36</v>
      </c>
      <c r="C36" s="55"/>
      <c r="D36" s="69">
        <v>130113.07</v>
      </c>
      <c r="E36" s="69">
        <v>84982.032399999996</v>
      </c>
      <c r="F36" s="70">
        <v>153.106564205918</v>
      </c>
      <c r="G36" s="72"/>
      <c r="H36" s="72"/>
      <c r="I36" s="69">
        <v>1016.15</v>
      </c>
      <c r="J36" s="70">
        <v>0.78097457849545804</v>
      </c>
      <c r="K36" s="72"/>
      <c r="L36" s="72"/>
      <c r="M36" s="72"/>
      <c r="N36" s="69">
        <v>130113.07</v>
      </c>
      <c r="O36" s="69">
        <v>4591218.76</v>
      </c>
      <c r="P36" s="69">
        <v>66</v>
      </c>
      <c r="Q36" s="69">
        <v>83</v>
      </c>
      <c r="R36" s="70">
        <v>-20.481927710843401</v>
      </c>
      <c r="S36" s="69">
        <v>1971.4101515151499</v>
      </c>
      <c r="T36" s="69">
        <v>2115.4826506024101</v>
      </c>
      <c r="U36" s="71">
        <v>-7.3080935987130502</v>
      </c>
    </row>
    <row r="37" spans="1:21" ht="12" customHeight="1" thickBot="1" x14ac:dyDescent="0.2">
      <c r="A37" s="44"/>
      <c r="B37" s="48" t="s">
        <v>37</v>
      </c>
      <c r="C37" s="55"/>
      <c r="D37" s="69">
        <v>39338.32</v>
      </c>
      <c r="E37" s="69">
        <v>62385.497499999998</v>
      </c>
      <c r="F37" s="70">
        <v>63.056834643339997</v>
      </c>
      <c r="G37" s="72"/>
      <c r="H37" s="72"/>
      <c r="I37" s="69">
        <v>271.79000000000002</v>
      </c>
      <c r="J37" s="70">
        <v>0.69090393285732599</v>
      </c>
      <c r="K37" s="72"/>
      <c r="L37" s="72"/>
      <c r="M37" s="72"/>
      <c r="N37" s="69">
        <v>39338.32</v>
      </c>
      <c r="O37" s="69">
        <v>3257207.28</v>
      </c>
      <c r="P37" s="69">
        <v>17</v>
      </c>
      <c r="Q37" s="69">
        <v>57</v>
      </c>
      <c r="R37" s="70">
        <v>-70.175438596491205</v>
      </c>
      <c r="S37" s="69">
        <v>2314.0188235294099</v>
      </c>
      <c r="T37" s="69">
        <v>1979.70140350877</v>
      </c>
      <c r="U37" s="71">
        <v>14.4474805745413</v>
      </c>
    </row>
    <row r="38" spans="1:21" ht="12" customHeight="1" thickBot="1" x14ac:dyDescent="0.2">
      <c r="A38" s="44"/>
      <c r="B38" s="48" t="s">
        <v>38</v>
      </c>
      <c r="C38" s="55"/>
      <c r="D38" s="69">
        <v>169557.9</v>
      </c>
      <c r="E38" s="69">
        <v>52115.733099999998</v>
      </c>
      <c r="F38" s="70">
        <v>325.34877649068301</v>
      </c>
      <c r="G38" s="72"/>
      <c r="H38" s="72"/>
      <c r="I38" s="69">
        <v>7872.69</v>
      </c>
      <c r="J38" s="70">
        <v>4.6430688278163403</v>
      </c>
      <c r="K38" s="72"/>
      <c r="L38" s="72"/>
      <c r="M38" s="72"/>
      <c r="N38" s="69">
        <v>169557.9</v>
      </c>
      <c r="O38" s="69">
        <v>2361195.5</v>
      </c>
      <c r="P38" s="69">
        <v>106</v>
      </c>
      <c r="Q38" s="69">
        <v>105</v>
      </c>
      <c r="R38" s="70">
        <v>0.952380952380949</v>
      </c>
      <c r="S38" s="69">
        <v>1599.6028301886799</v>
      </c>
      <c r="T38" s="69">
        <v>1872.0452380952399</v>
      </c>
      <c r="U38" s="71">
        <v>-17.031878336600801</v>
      </c>
    </row>
    <row r="39" spans="1:21" ht="12" thickBot="1" x14ac:dyDescent="0.2">
      <c r="A39" s="44"/>
      <c r="B39" s="48" t="s">
        <v>71</v>
      </c>
      <c r="C39" s="55"/>
      <c r="D39" s="69">
        <v>0.04</v>
      </c>
      <c r="E39" s="72"/>
      <c r="F39" s="72"/>
      <c r="G39" s="72"/>
      <c r="H39" s="72"/>
      <c r="I39" s="69">
        <v>0.04</v>
      </c>
      <c r="J39" s="70">
        <v>100</v>
      </c>
      <c r="K39" s="72"/>
      <c r="L39" s="72"/>
      <c r="M39" s="72"/>
      <c r="N39" s="69">
        <v>0.04</v>
      </c>
      <c r="O39" s="69">
        <v>39.5</v>
      </c>
      <c r="P39" s="69">
        <v>1</v>
      </c>
      <c r="Q39" s="69">
        <v>10</v>
      </c>
      <c r="R39" s="70">
        <v>-90</v>
      </c>
      <c r="S39" s="69">
        <v>0.04</v>
      </c>
      <c r="T39" s="69">
        <v>0.13100000000000001</v>
      </c>
      <c r="U39" s="71">
        <v>-227.5</v>
      </c>
    </row>
    <row r="40" spans="1:21" ht="12" customHeight="1" thickBot="1" x14ac:dyDescent="0.2">
      <c r="A40" s="44"/>
      <c r="B40" s="48" t="s">
        <v>33</v>
      </c>
      <c r="C40" s="55"/>
      <c r="D40" s="69">
        <v>155858.11919999999</v>
      </c>
      <c r="E40" s="69">
        <v>100789.5292</v>
      </c>
      <c r="F40" s="70">
        <v>154.63721324734601</v>
      </c>
      <c r="G40" s="69">
        <v>181385.4694</v>
      </c>
      <c r="H40" s="70">
        <v>-14.0735364770073</v>
      </c>
      <c r="I40" s="69">
        <v>8556.6154000000006</v>
      </c>
      <c r="J40" s="70">
        <v>5.4900029872810103</v>
      </c>
      <c r="K40" s="69">
        <v>8146.0331999999999</v>
      </c>
      <c r="L40" s="70">
        <v>4.4910064885274696</v>
      </c>
      <c r="M40" s="70">
        <v>5.0402716257037003E-2</v>
      </c>
      <c r="N40" s="69">
        <v>155858.11919999999</v>
      </c>
      <c r="O40" s="69">
        <v>26472823.552200001</v>
      </c>
      <c r="P40" s="69">
        <v>221</v>
      </c>
      <c r="Q40" s="69">
        <v>205</v>
      </c>
      <c r="R40" s="70">
        <v>7.8048780487805001</v>
      </c>
      <c r="S40" s="69">
        <v>705.240358371041</v>
      </c>
      <c r="T40" s="69">
        <v>753.94204878048799</v>
      </c>
      <c r="U40" s="71">
        <v>-6.90568681037169</v>
      </c>
    </row>
    <row r="41" spans="1:21" ht="12" thickBot="1" x14ac:dyDescent="0.2">
      <c r="A41" s="44"/>
      <c r="B41" s="48" t="s">
        <v>34</v>
      </c>
      <c r="C41" s="55"/>
      <c r="D41" s="69">
        <v>275472.0527</v>
      </c>
      <c r="E41" s="69">
        <v>302984.16950000002</v>
      </c>
      <c r="F41" s="70">
        <v>90.919619052902405</v>
      </c>
      <c r="G41" s="69">
        <v>314997.35869999998</v>
      </c>
      <c r="H41" s="70">
        <v>-12.547821404954499</v>
      </c>
      <c r="I41" s="69">
        <v>20601.0088</v>
      </c>
      <c r="J41" s="70">
        <v>7.47843877376385</v>
      </c>
      <c r="K41" s="69">
        <v>22567.214400000001</v>
      </c>
      <c r="L41" s="70">
        <v>7.1642551204668203</v>
      </c>
      <c r="M41" s="70">
        <v>-8.7126641558383996E-2</v>
      </c>
      <c r="N41" s="69">
        <v>275472.0527</v>
      </c>
      <c r="O41" s="69">
        <v>59921871.9098</v>
      </c>
      <c r="P41" s="69">
        <v>1510</v>
      </c>
      <c r="Q41" s="69">
        <v>1507</v>
      </c>
      <c r="R41" s="70">
        <v>0.19907100199070299</v>
      </c>
      <c r="S41" s="69">
        <v>182.43182298013201</v>
      </c>
      <c r="T41" s="69">
        <v>203.53275753151999</v>
      </c>
      <c r="U41" s="71">
        <v>-11.566476838684601</v>
      </c>
    </row>
    <row r="42" spans="1:21" ht="12" thickBot="1" x14ac:dyDescent="0.2">
      <c r="A42" s="44"/>
      <c r="B42" s="48" t="s">
        <v>39</v>
      </c>
      <c r="C42" s="55"/>
      <c r="D42" s="69">
        <v>111971.21</v>
      </c>
      <c r="E42" s="69">
        <v>35605.766199999998</v>
      </c>
      <c r="F42" s="70">
        <v>314.47493468066398</v>
      </c>
      <c r="G42" s="72"/>
      <c r="H42" s="72"/>
      <c r="I42" s="69">
        <v>1620.54</v>
      </c>
      <c r="J42" s="70">
        <v>1.44728274348379</v>
      </c>
      <c r="K42" s="72"/>
      <c r="L42" s="72"/>
      <c r="M42" s="72"/>
      <c r="N42" s="69">
        <v>111971.21</v>
      </c>
      <c r="O42" s="69">
        <v>1830782.25</v>
      </c>
      <c r="P42" s="69">
        <v>81</v>
      </c>
      <c r="Q42" s="69">
        <v>88</v>
      </c>
      <c r="R42" s="70">
        <v>-7.9545454545454604</v>
      </c>
      <c r="S42" s="69">
        <v>1382.36061728395</v>
      </c>
      <c r="T42" s="69">
        <v>1347.9034090909099</v>
      </c>
      <c r="U42" s="71">
        <v>2.4926352619002299</v>
      </c>
    </row>
    <row r="43" spans="1:21" ht="12" thickBot="1" x14ac:dyDescent="0.2">
      <c r="A43" s="44"/>
      <c r="B43" s="48" t="s">
        <v>40</v>
      </c>
      <c r="C43" s="55"/>
      <c r="D43" s="69">
        <v>59465.37</v>
      </c>
      <c r="E43" s="69">
        <v>7243.8642</v>
      </c>
      <c r="F43" s="70">
        <v>820.90674753400299</v>
      </c>
      <c r="G43" s="72"/>
      <c r="H43" s="72"/>
      <c r="I43" s="69">
        <v>8400.82</v>
      </c>
      <c r="J43" s="70">
        <v>14.127247505565</v>
      </c>
      <c r="K43" s="72"/>
      <c r="L43" s="72"/>
      <c r="M43" s="72"/>
      <c r="N43" s="69">
        <v>59465.37</v>
      </c>
      <c r="O43" s="69">
        <v>467463.44</v>
      </c>
      <c r="P43" s="69">
        <v>60</v>
      </c>
      <c r="Q43" s="69">
        <v>82</v>
      </c>
      <c r="R43" s="70">
        <v>-26.829268292682901</v>
      </c>
      <c r="S43" s="69">
        <v>991.08950000000004</v>
      </c>
      <c r="T43" s="69">
        <v>1185.8834146341501</v>
      </c>
      <c r="U43" s="71">
        <v>-19.654523091420799</v>
      </c>
    </row>
    <row r="44" spans="1:21" ht="12" thickBot="1" x14ac:dyDescent="0.2">
      <c r="A44" s="43"/>
      <c r="B44" s="48" t="s">
        <v>35</v>
      </c>
      <c r="C44" s="55"/>
      <c r="D44" s="74">
        <v>6567.7420000000002</v>
      </c>
      <c r="E44" s="75"/>
      <c r="F44" s="75"/>
      <c r="G44" s="74">
        <v>19805.1826</v>
      </c>
      <c r="H44" s="76">
        <v>-66.838265858755605</v>
      </c>
      <c r="I44" s="74">
        <v>793.54200000000003</v>
      </c>
      <c r="J44" s="76">
        <v>12.082417366577401</v>
      </c>
      <c r="K44" s="74">
        <v>1872.1928</v>
      </c>
      <c r="L44" s="76">
        <v>9.4530448812928398</v>
      </c>
      <c r="M44" s="76">
        <v>-0.57614301262135004</v>
      </c>
      <c r="N44" s="74">
        <v>6567.7420000000002</v>
      </c>
      <c r="O44" s="74">
        <v>2886131.6507000001</v>
      </c>
      <c r="P44" s="74">
        <v>25</v>
      </c>
      <c r="Q44" s="74">
        <v>33</v>
      </c>
      <c r="R44" s="76">
        <v>-24.2424242424242</v>
      </c>
      <c r="S44" s="74">
        <v>262.70967999999999</v>
      </c>
      <c r="T44" s="74">
        <v>2473.9175030302999</v>
      </c>
      <c r="U44" s="77">
        <v>-841.69255698164704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74441</v>
      </c>
      <c r="D2" s="32">
        <v>555151.42593162402</v>
      </c>
      <c r="E2" s="32">
        <v>427322.73251880298</v>
      </c>
      <c r="F2" s="32">
        <v>127828.693412821</v>
      </c>
      <c r="G2" s="32">
        <v>427322.73251880298</v>
      </c>
      <c r="H2" s="32">
        <v>0.230259146319053</v>
      </c>
    </row>
    <row r="3" spans="1:8" ht="14.25" x14ac:dyDescent="0.2">
      <c r="A3" s="32">
        <v>2</v>
      </c>
      <c r="B3" s="33">
        <v>13</v>
      </c>
      <c r="C3" s="32">
        <v>10085</v>
      </c>
      <c r="D3" s="32">
        <v>65278.105725845198</v>
      </c>
      <c r="E3" s="32">
        <v>51388.984295189497</v>
      </c>
      <c r="F3" s="32">
        <v>13889.121430655799</v>
      </c>
      <c r="G3" s="32">
        <v>51388.984295189497</v>
      </c>
      <c r="H3" s="32">
        <v>0.21276845086447899</v>
      </c>
    </row>
    <row r="4" spans="1:8" ht="14.25" x14ac:dyDescent="0.2">
      <c r="A4" s="32">
        <v>3</v>
      </c>
      <c r="B4" s="33">
        <v>14</v>
      </c>
      <c r="C4" s="32">
        <v>91175</v>
      </c>
      <c r="D4" s="32">
        <v>101622.838420513</v>
      </c>
      <c r="E4" s="32">
        <v>80260.698458974395</v>
      </c>
      <c r="F4" s="32">
        <v>21362.139961538502</v>
      </c>
      <c r="G4" s="32">
        <v>80260.698458974395</v>
      </c>
      <c r="H4" s="32">
        <v>0.21021003047703199</v>
      </c>
    </row>
    <row r="5" spans="1:8" ht="14.25" x14ac:dyDescent="0.2">
      <c r="A5" s="32">
        <v>4</v>
      </c>
      <c r="B5" s="33">
        <v>15</v>
      </c>
      <c r="C5" s="32">
        <v>2933</v>
      </c>
      <c r="D5" s="32">
        <v>41906.227543589703</v>
      </c>
      <c r="E5" s="32">
        <v>33164.493727350397</v>
      </c>
      <c r="F5" s="32">
        <v>8741.7338162393207</v>
      </c>
      <c r="G5" s="32">
        <v>33164.493727350397</v>
      </c>
      <c r="H5" s="32">
        <v>0.20860226101589299</v>
      </c>
    </row>
    <row r="6" spans="1:8" ht="14.25" x14ac:dyDescent="0.2">
      <c r="A6" s="32">
        <v>5</v>
      </c>
      <c r="B6" s="33">
        <v>16</v>
      </c>
      <c r="C6" s="32">
        <v>5798</v>
      </c>
      <c r="D6" s="32">
        <v>127790.943051282</v>
      </c>
      <c r="E6" s="32">
        <v>105731.709422222</v>
      </c>
      <c r="F6" s="32">
        <v>22059.2336290598</v>
      </c>
      <c r="G6" s="32">
        <v>105731.709422222</v>
      </c>
      <c r="H6" s="32">
        <v>0.17261969512352299</v>
      </c>
    </row>
    <row r="7" spans="1:8" ht="14.25" x14ac:dyDescent="0.2">
      <c r="A7" s="32">
        <v>6</v>
      </c>
      <c r="B7" s="33">
        <v>17</v>
      </c>
      <c r="C7" s="32">
        <v>23345</v>
      </c>
      <c r="D7" s="32">
        <v>298996.25875384599</v>
      </c>
      <c r="E7" s="32">
        <v>218436.61472649599</v>
      </c>
      <c r="F7" s="32">
        <v>80559.644027350398</v>
      </c>
      <c r="G7" s="32">
        <v>218436.61472649599</v>
      </c>
      <c r="H7" s="32">
        <v>0.26943361887906597</v>
      </c>
    </row>
    <row r="8" spans="1:8" ht="14.25" x14ac:dyDescent="0.2">
      <c r="A8" s="32">
        <v>7</v>
      </c>
      <c r="B8" s="33">
        <v>18</v>
      </c>
      <c r="C8" s="32">
        <v>73624</v>
      </c>
      <c r="D8" s="32">
        <v>168312.34865213701</v>
      </c>
      <c r="E8" s="32">
        <v>138442.67224273499</v>
      </c>
      <c r="F8" s="32">
        <v>29869.676409401702</v>
      </c>
      <c r="G8" s="32">
        <v>138442.67224273499</v>
      </c>
      <c r="H8" s="32">
        <v>0.17746574537519799</v>
      </c>
    </row>
    <row r="9" spans="1:8" ht="14.25" x14ac:dyDescent="0.2">
      <c r="A9" s="32">
        <v>8</v>
      </c>
      <c r="B9" s="33">
        <v>19</v>
      </c>
      <c r="C9" s="32">
        <v>20671</v>
      </c>
      <c r="D9" s="32">
        <v>183788.937644444</v>
      </c>
      <c r="E9" s="32">
        <v>144938.943982906</v>
      </c>
      <c r="F9" s="32">
        <v>38849.993661538501</v>
      </c>
      <c r="G9" s="32">
        <v>144938.943982906</v>
      </c>
      <c r="H9" s="32">
        <v>0.211383743545529</v>
      </c>
    </row>
    <row r="10" spans="1:8" ht="14.25" x14ac:dyDescent="0.2">
      <c r="A10" s="32">
        <v>9</v>
      </c>
      <c r="B10" s="33">
        <v>21</v>
      </c>
      <c r="C10" s="32">
        <v>166265</v>
      </c>
      <c r="D10" s="32">
        <v>686784.83093076898</v>
      </c>
      <c r="E10" s="32">
        <v>653606.56731111102</v>
      </c>
      <c r="F10" s="32">
        <v>33178.263619658101</v>
      </c>
      <c r="G10" s="32">
        <v>653606.56731111102</v>
      </c>
      <c r="H10" s="35">
        <v>4.8309546346114098E-2</v>
      </c>
    </row>
    <row r="11" spans="1:8" ht="14.25" x14ac:dyDescent="0.2">
      <c r="A11" s="32">
        <v>10</v>
      </c>
      <c r="B11" s="33">
        <v>22</v>
      </c>
      <c r="C11" s="32">
        <v>28395</v>
      </c>
      <c r="D11" s="32">
        <v>433826.01870598301</v>
      </c>
      <c r="E11" s="32">
        <v>376286.10764187999</v>
      </c>
      <c r="F11" s="32">
        <v>57539.911064102598</v>
      </c>
      <c r="G11" s="32">
        <v>376286.10764187999</v>
      </c>
      <c r="H11" s="32">
        <v>0.13263361021022399</v>
      </c>
    </row>
    <row r="12" spans="1:8" ht="14.25" x14ac:dyDescent="0.2">
      <c r="A12" s="32">
        <v>11</v>
      </c>
      <c r="B12" s="33">
        <v>23</v>
      </c>
      <c r="C12" s="32">
        <v>152798.17199999999</v>
      </c>
      <c r="D12" s="32">
        <v>1118132.03312414</v>
      </c>
      <c r="E12" s="32">
        <v>979282.77366206003</v>
      </c>
      <c r="F12" s="32">
        <v>138849.25946208299</v>
      </c>
      <c r="G12" s="32">
        <v>979282.77366206003</v>
      </c>
      <c r="H12" s="32">
        <v>0.124179663357044</v>
      </c>
    </row>
    <row r="13" spans="1:8" ht="14.25" x14ac:dyDescent="0.2">
      <c r="A13" s="32">
        <v>12</v>
      </c>
      <c r="B13" s="33">
        <v>24</v>
      </c>
      <c r="C13" s="32">
        <v>23116.013999999999</v>
      </c>
      <c r="D13" s="32">
        <v>561993.96062906005</v>
      </c>
      <c r="E13" s="32">
        <v>516779.344245299</v>
      </c>
      <c r="F13" s="32">
        <v>45214.616383760702</v>
      </c>
      <c r="G13" s="32">
        <v>516779.344245299</v>
      </c>
      <c r="H13" s="32">
        <v>8.0453918638467903E-2</v>
      </c>
    </row>
    <row r="14" spans="1:8" ht="14.25" x14ac:dyDescent="0.2">
      <c r="A14" s="32">
        <v>13</v>
      </c>
      <c r="B14" s="33">
        <v>25</v>
      </c>
      <c r="C14" s="32">
        <v>78110</v>
      </c>
      <c r="D14" s="32">
        <v>767957.88780000003</v>
      </c>
      <c r="E14" s="32">
        <v>739402.64439999999</v>
      </c>
      <c r="F14" s="32">
        <v>28555.243399999999</v>
      </c>
      <c r="G14" s="32">
        <v>739402.64439999999</v>
      </c>
      <c r="H14" s="32">
        <v>3.7183345406873E-2</v>
      </c>
    </row>
    <row r="15" spans="1:8" ht="14.25" x14ac:dyDescent="0.2">
      <c r="A15" s="32">
        <v>14</v>
      </c>
      <c r="B15" s="33">
        <v>26</v>
      </c>
      <c r="C15" s="32">
        <v>63281</v>
      </c>
      <c r="D15" s="32">
        <v>286682.30162784201</v>
      </c>
      <c r="E15" s="32">
        <v>263968.02478092402</v>
      </c>
      <c r="F15" s="32">
        <v>22714.276846917801</v>
      </c>
      <c r="G15" s="32">
        <v>263968.02478092402</v>
      </c>
      <c r="H15" s="32">
        <v>7.9231528133900705E-2</v>
      </c>
    </row>
    <row r="16" spans="1:8" ht="14.25" x14ac:dyDescent="0.2">
      <c r="A16" s="32">
        <v>15</v>
      </c>
      <c r="B16" s="33">
        <v>27</v>
      </c>
      <c r="C16" s="32">
        <v>137022.23000000001</v>
      </c>
      <c r="D16" s="32">
        <v>962144.70586666698</v>
      </c>
      <c r="E16" s="32">
        <v>827622.34120000002</v>
      </c>
      <c r="F16" s="32">
        <v>134522.36466666701</v>
      </c>
      <c r="G16" s="32">
        <v>827622.34120000002</v>
      </c>
      <c r="H16" s="32">
        <v>0.13981510665331101</v>
      </c>
    </row>
    <row r="17" spans="1:8" ht="14.25" x14ac:dyDescent="0.2">
      <c r="A17" s="32">
        <v>16</v>
      </c>
      <c r="B17" s="33">
        <v>29</v>
      </c>
      <c r="C17" s="32">
        <v>220558.2</v>
      </c>
      <c r="D17" s="32">
        <v>2650981.0645564101</v>
      </c>
      <c r="E17" s="32">
        <v>2606307.9258196601</v>
      </c>
      <c r="F17" s="32">
        <v>44673.138736752102</v>
      </c>
      <c r="G17" s="32">
        <v>2606307.9258196601</v>
      </c>
      <c r="H17" s="32">
        <v>1.6851549539161799E-2</v>
      </c>
    </row>
    <row r="18" spans="1:8" ht="14.25" x14ac:dyDescent="0.2">
      <c r="A18" s="32">
        <v>17</v>
      </c>
      <c r="B18" s="33">
        <v>31</v>
      </c>
      <c r="C18" s="32">
        <v>24686.091</v>
      </c>
      <c r="D18" s="32">
        <v>156607.39535126701</v>
      </c>
      <c r="E18" s="32">
        <v>131755.60719042501</v>
      </c>
      <c r="F18" s="32">
        <v>24851.788160841501</v>
      </c>
      <c r="G18" s="32">
        <v>131755.60719042501</v>
      </c>
      <c r="H18" s="32">
        <v>0.15868847128898</v>
      </c>
    </row>
    <row r="19" spans="1:8" ht="14.25" x14ac:dyDescent="0.2">
      <c r="A19" s="32">
        <v>18</v>
      </c>
      <c r="B19" s="33">
        <v>32</v>
      </c>
      <c r="C19" s="32">
        <v>8910.2430000000004</v>
      </c>
      <c r="D19" s="32">
        <v>152136.00465416399</v>
      </c>
      <c r="E19" s="32">
        <v>137313.53524003999</v>
      </c>
      <c r="F19" s="32">
        <v>14822.4694141243</v>
      </c>
      <c r="G19" s="32">
        <v>137313.53524003999</v>
      </c>
      <c r="H19" s="32">
        <v>9.7429069784097197E-2</v>
      </c>
    </row>
    <row r="20" spans="1:8" ht="14.25" x14ac:dyDescent="0.2">
      <c r="A20" s="32">
        <v>19</v>
      </c>
      <c r="B20" s="33">
        <v>33</v>
      </c>
      <c r="C20" s="32">
        <v>32462.641</v>
      </c>
      <c r="D20" s="32">
        <v>420578.05919464497</v>
      </c>
      <c r="E20" s="32">
        <v>329587.38657860702</v>
      </c>
      <c r="F20" s="32">
        <v>90990.672616037802</v>
      </c>
      <c r="G20" s="32">
        <v>329587.38657860702</v>
      </c>
      <c r="H20" s="32">
        <v>0.216346693858148</v>
      </c>
    </row>
    <row r="21" spans="1:8" ht="14.25" x14ac:dyDescent="0.2">
      <c r="A21" s="32">
        <v>20</v>
      </c>
      <c r="B21" s="33">
        <v>34</v>
      </c>
      <c r="C21" s="32">
        <v>30111.054</v>
      </c>
      <c r="D21" s="32">
        <v>165132.546562189</v>
      </c>
      <c r="E21" s="32">
        <v>120243.153940221</v>
      </c>
      <c r="F21" s="32">
        <v>44889.3926219684</v>
      </c>
      <c r="G21" s="32">
        <v>120243.153940221</v>
      </c>
      <c r="H21" s="32">
        <v>0.27183855367399101</v>
      </c>
    </row>
    <row r="22" spans="1:8" ht="14.25" x14ac:dyDescent="0.2">
      <c r="A22" s="32">
        <v>21</v>
      </c>
      <c r="B22" s="33">
        <v>35</v>
      </c>
      <c r="C22" s="32">
        <v>25776.147000000001</v>
      </c>
      <c r="D22" s="32">
        <v>557872.55541681405</v>
      </c>
      <c r="E22" s="32">
        <v>528638.98806548701</v>
      </c>
      <c r="F22" s="32">
        <v>29233.567351327401</v>
      </c>
      <c r="G22" s="32">
        <v>528638.98806548701</v>
      </c>
      <c r="H22" s="32">
        <v>5.2401873989814003E-2</v>
      </c>
    </row>
    <row r="23" spans="1:8" ht="14.25" x14ac:dyDescent="0.2">
      <c r="A23" s="32">
        <v>22</v>
      </c>
      <c r="B23" s="33">
        <v>36</v>
      </c>
      <c r="C23" s="32">
        <v>128646.908</v>
      </c>
      <c r="D23" s="32">
        <v>564728.20352920401</v>
      </c>
      <c r="E23" s="32">
        <v>483895.52602571301</v>
      </c>
      <c r="F23" s="32">
        <v>80832.677503490195</v>
      </c>
      <c r="G23" s="32">
        <v>483895.52602571301</v>
      </c>
      <c r="H23" s="32">
        <v>0.14313554201532</v>
      </c>
    </row>
    <row r="24" spans="1:8" ht="14.25" x14ac:dyDescent="0.2">
      <c r="A24" s="32">
        <v>23</v>
      </c>
      <c r="B24" s="33">
        <v>37</v>
      </c>
      <c r="C24" s="32">
        <v>135004.171</v>
      </c>
      <c r="D24" s="32">
        <v>1192685.6856144301</v>
      </c>
      <c r="E24" s="32">
        <v>1059447.87362344</v>
      </c>
      <c r="F24" s="32">
        <v>133237.81199099001</v>
      </c>
      <c r="G24" s="32">
        <v>1059447.87362344</v>
      </c>
      <c r="H24" s="32">
        <v>0.11171242649931699</v>
      </c>
    </row>
    <row r="25" spans="1:8" ht="14.25" x14ac:dyDescent="0.2">
      <c r="A25" s="32">
        <v>24</v>
      </c>
      <c r="B25" s="33">
        <v>38</v>
      </c>
      <c r="C25" s="32">
        <v>96408.095000000001</v>
      </c>
      <c r="D25" s="32">
        <v>485886.13255840697</v>
      </c>
      <c r="E25" s="32">
        <v>458820.36427964602</v>
      </c>
      <c r="F25" s="32">
        <v>27065.768278761101</v>
      </c>
      <c r="G25" s="32">
        <v>458820.36427964602</v>
      </c>
      <c r="H25" s="32">
        <v>5.5703932393064502E-2</v>
      </c>
    </row>
    <row r="26" spans="1:8" ht="14.25" x14ac:dyDescent="0.2">
      <c r="A26" s="32">
        <v>25</v>
      </c>
      <c r="B26" s="33">
        <v>39</v>
      </c>
      <c r="C26" s="32">
        <v>49052.654000000002</v>
      </c>
      <c r="D26" s="32">
        <v>89788.485360063496</v>
      </c>
      <c r="E26" s="32">
        <v>64227.943678752199</v>
      </c>
      <c r="F26" s="32">
        <v>25560.541681311301</v>
      </c>
      <c r="G26" s="32">
        <v>64227.943678752199</v>
      </c>
      <c r="H26" s="32">
        <v>0.284675051358871</v>
      </c>
    </row>
    <row r="27" spans="1:8" ht="14.25" x14ac:dyDescent="0.2">
      <c r="A27" s="32">
        <v>26</v>
      </c>
      <c r="B27" s="33">
        <v>42</v>
      </c>
      <c r="C27" s="32">
        <v>6099.3680000000004</v>
      </c>
      <c r="D27" s="32">
        <v>81040.014200000005</v>
      </c>
      <c r="E27" s="32">
        <v>72335.714000000007</v>
      </c>
      <c r="F27" s="32">
        <v>8704.3001999999997</v>
      </c>
      <c r="G27" s="32">
        <v>72335.714000000007</v>
      </c>
      <c r="H27" s="32">
        <v>0.107407436757335</v>
      </c>
    </row>
    <row r="28" spans="1:8" ht="14.25" x14ac:dyDescent="0.2">
      <c r="A28" s="32">
        <v>27</v>
      </c>
      <c r="B28" s="33">
        <v>75</v>
      </c>
      <c r="C28" s="32">
        <v>223</v>
      </c>
      <c r="D28" s="32">
        <v>155858.11965812001</v>
      </c>
      <c r="E28" s="32">
        <v>147301.50427350399</v>
      </c>
      <c r="F28" s="32">
        <v>8556.6153846153793</v>
      </c>
      <c r="G28" s="32">
        <v>147301.50427350399</v>
      </c>
      <c r="H28" s="32">
        <v>5.4900029612731299E-2</v>
      </c>
    </row>
    <row r="29" spans="1:8" ht="14.25" x14ac:dyDescent="0.2">
      <c r="A29" s="32">
        <v>28</v>
      </c>
      <c r="B29" s="33">
        <v>76</v>
      </c>
      <c r="C29" s="32">
        <v>1528</v>
      </c>
      <c r="D29" s="32">
        <v>275472.04623675201</v>
      </c>
      <c r="E29" s="32">
        <v>254871.04405811999</v>
      </c>
      <c r="F29" s="32">
        <v>20601.002178632501</v>
      </c>
      <c r="G29" s="32">
        <v>254871.04405811999</v>
      </c>
      <c r="H29" s="32">
        <v>7.4784365455822399E-2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6567.7422282732005</v>
      </c>
      <c r="E30" s="32">
        <v>5774.1999092353099</v>
      </c>
      <c r="F30" s="32">
        <v>793.542319037894</v>
      </c>
      <c r="G30" s="32">
        <v>5774.1999092353099</v>
      </c>
      <c r="H30" s="32">
        <v>0.120824218042816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</v>
      </c>
      <c r="D32" s="38">
        <v>4829.0600000000004</v>
      </c>
      <c r="E32" s="38">
        <v>4829.0600000000004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56</v>
      </c>
      <c r="D33" s="38">
        <v>130113.07</v>
      </c>
      <c r="E33" s="38">
        <v>129096.92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13</v>
      </c>
      <c r="D34" s="38">
        <v>39338.32</v>
      </c>
      <c r="E34" s="38">
        <v>39066.53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94</v>
      </c>
      <c r="D35" s="38">
        <v>169557.9</v>
      </c>
      <c r="E35" s="38">
        <v>161685.21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</v>
      </c>
      <c r="D36" s="38">
        <v>0.04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73</v>
      </c>
      <c r="D37" s="38">
        <v>111971.21</v>
      </c>
      <c r="E37" s="38">
        <v>110350.67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52</v>
      </c>
      <c r="D38" s="38">
        <v>59465.37</v>
      </c>
      <c r="E38" s="38">
        <v>51064.55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2015-04-02T00:39:50Z</dcterms:modified>
</cp:coreProperties>
</file>