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<sst xmlns="http://schemas.openxmlformats.org/spreadsheetml/2006/main" count="114" uniqueCount="72">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</sst>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4" sqref="L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23932731.316</v>
      </c>
      <c r="F3" s="25">
        <f>RA!I7</f>
        <v>1281360.6433999999</v>
      </c>
      <c r="G3" s="16">
        <f>SUM(G4:G38)</f>
        <v>22651659.682600003</v>
      </c>
      <c r="H3" s="27">
        <f>RA!J7</f>
        <v>5.3525119065983997</v>
      </c>
      <c r="I3" s="20">
        <f>SUM(I4:I38)</f>
        <v>23932735.727642309</v>
      </c>
      <c r="J3" s="21">
        <f>SUM(J4:J38)</f>
        <v>22651659.783718701</v>
      </c>
      <c r="K3" s="22">
        <f>E3-I3</f>
        <v>-4.4116423092782497</v>
      </c>
      <c r="L3" s="22">
        <f>G3-J3</f>
        <v>-0.10111869871616364</v>
      </c>
    </row>
    <row r="4" spans="1:13" x14ac:dyDescent="0.15">
      <c r="A4" s="42">
        <f>RA!A8</f>
        <v>42098</v>
      </c>
      <c r="B4" s="12">
        <v>12</v>
      </c>
      <c r="C4" s="39" t="s">
        <v>6</v>
      </c>
      <c r="D4" s="39"/>
      <c r="E4" s="15">
        <f>VLOOKUP(C4,RA!B8:D36,3,0)</f>
        <v>723238.76729999995</v>
      </c>
      <c r="F4" s="25">
        <f>VLOOKUP(C4,RA!B8:I39,8,0)</f>
        <v>130121.2558</v>
      </c>
      <c r="G4" s="16">
        <f t="shared" ref="G4:G38" si="0">E4-F4</f>
        <v>593117.51149999991</v>
      </c>
      <c r="H4" s="27">
        <f>RA!J8</f>
        <v>17.991465845473101</v>
      </c>
      <c r="I4" s="20">
        <f>VLOOKUP(B4,RMS!B:D,3,FALSE)</f>
        <v>723239.26999401697</v>
      </c>
      <c r="J4" s="21">
        <f>VLOOKUP(B4,RMS!B:E,4,FALSE)</f>
        <v>593117.52678205096</v>
      </c>
      <c r="K4" s="22">
        <f t="shared" ref="K4:K38" si="1">E4-I4</f>
        <v>-0.50269401702098548</v>
      </c>
      <c r="L4" s="22">
        <f t="shared" ref="L4:L38" si="2">G4-J4</f>
        <v>-1.5282051055692136E-2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138925.66029999999</v>
      </c>
      <c r="F5" s="25">
        <f>VLOOKUP(C5,RA!B9:I40,8,0)</f>
        <v>30898.580600000001</v>
      </c>
      <c r="G5" s="16">
        <f t="shared" si="0"/>
        <v>108027.07969999999</v>
      </c>
      <c r="H5" s="27">
        <f>RA!J9</f>
        <v>22.2410896110026</v>
      </c>
      <c r="I5" s="20">
        <f>VLOOKUP(B5,RMS!B:D,3,FALSE)</f>
        <v>138925.70911627699</v>
      </c>
      <c r="J5" s="21">
        <f>VLOOKUP(B5,RMS!B:E,4,FALSE)</f>
        <v>108027.07163630601</v>
      </c>
      <c r="K5" s="22">
        <f t="shared" si="1"/>
        <v>-4.8816277005244046E-2</v>
      </c>
      <c r="L5" s="22">
        <f t="shared" si="2"/>
        <v>8.0636939819669351E-3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254333.4148</v>
      </c>
      <c r="F6" s="25">
        <f>VLOOKUP(C6,RA!B10:I41,8,0)</f>
        <v>36739.883300000001</v>
      </c>
      <c r="G6" s="16">
        <f t="shared" si="0"/>
        <v>217593.53149999998</v>
      </c>
      <c r="H6" s="27">
        <f>RA!J10</f>
        <v>14.445558924646701</v>
      </c>
      <c r="I6" s="20">
        <f>VLOOKUP(B6,RMS!B:D,3,FALSE)</f>
        <v>254335.99222991499</v>
      </c>
      <c r="J6" s="21">
        <f>VLOOKUP(B6,RMS!B:E,4,FALSE)</f>
        <v>217593.531458974</v>
      </c>
      <c r="K6" s="22">
        <f>E6-I6</f>
        <v>-2.5774299149925355</v>
      </c>
      <c r="L6" s="22">
        <f t="shared" si="2"/>
        <v>4.1025981772691011E-5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53818.240100000003</v>
      </c>
      <c r="F7" s="25">
        <f>VLOOKUP(C7,RA!B11:I42,8,0)</f>
        <v>10259.1793</v>
      </c>
      <c r="G7" s="16">
        <f t="shared" si="0"/>
        <v>43559.060800000007</v>
      </c>
      <c r="H7" s="27">
        <f>RA!J11</f>
        <v>19.0626435961811</v>
      </c>
      <c r="I7" s="20">
        <f>VLOOKUP(B7,RMS!B:D,3,FALSE)</f>
        <v>53818.275557264998</v>
      </c>
      <c r="J7" s="21">
        <f>VLOOKUP(B7,RMS!B:E,4,FALSE)</f>
        <v>43559.061637606799</v>
      </c>
      <c r="K7" s="22">
        <f t="shared" si="1"/>
        <v>-3.5457264995784499E-2</v>
      </c>
      <c r="L7" s="22">
        <f t="shared" si="2"/>
        <v>-8.3760679262923077E-4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155631.84359999999</v>
      </c>
      <c r="F8" s="25">
        <f>VLOOKUP(C8,RA!B12:I43,8,0)</f>
        <v>29908.147000000001</v>
      </c>
      <c r="G8" s="16">
        <f t="shared" si="0"/>
        <v>125723.6966</v>
      </c>
      <c r="H8" s="27">
        <f>RA!J12</f>
        <v>19.2172413486722</v>
      </c>
      <c r="I8" s="20">
        <f>VLOOKUP(B8,RMS!B:D,3,FALSE)</f>
        <v>155631.882635897</v>
      </c>
      <c r="J8" s="21">
        <f>VLOOKUP(B8,RMS!B:E,4,FALSE)</f>
        <v>125723.696382906</v>
      </c>
      <c r="K8" s="22">
        <f t="shared" si="1"/>
        <v>-3.9035897003486753E-2</v>
      </c>
      <c r="L8" s="22">
        <f t="shared" si="2"/>
        <v>2.1709399879910052E-4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448181.46889999998</v>
      </c>
      <c r="F9" s="25">
        <f>VLOOKUP(C9,RA!B13:I44,8,0)</f>
        <v>33094.369299999998</v>
      </c>
      <c r="G9" s="16">
        <f t="shared" si="0"/>
        <v>415087.09959999996</v>
      </c>
      <c r="H9" s="27">
        <f>RA!J13</f>
        <v>7.3841449494164904</v>
      </c>
      <c r="I9" s="20">
        <f>VLOOKUP(B9,RMS!B:D,3,FALSE)</f>
        <v>448181.74298034201</v>
      </c>
      <c r="J9" s="21">
        <f>VLOOKUP(B9,RMS!B:E,4,FALSE)</f>
        <v>415087.09756666701</v>
      </c>
      <c r="K9" s="22">
        <f t="shared" si="1"/>
        <v>-0.274080342031084</v>
      </c>
      <c r="L9" s="22">
        <f t="shared" si="2"/>
        <v>2.0333329448476434E-3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210779.63380000001</v>
      </c>
      <c r="F10" s="25">
        <f>VLOOKUP(C10,RA!B14:I45,8,0)</f>
        <v>35843.271099999998</v>
      </c>
      <c r="G10" s="16">
        <f t="shared" si="0"/>
        <v>174936.3627</v>
      </c>
      <c r="H10" s="27">
        <f>RA!J14</f>
        <v>17.005092215887501</v>
      </c>
      <c r="I10" s="20">
        <f>VLOOKUP(B10,RMS!B:D,3,FALSE)</f>
        <v>210779.63204700901</v>
      </c>
      <c r="J10" s="21">
        <f>VLOOKUP(B10,RMS!B:E,4,FALSE)</f>
        <v>174936.362995726</v>
      </c>
      <c r="K10" s="22">
        <f t="shared" si="1"/>
        <v>1.7529909964650869E-3</v>
      </c>
      <c r="L10" s="22">
        <f t="shared" si="2"/>
        <v>-2.9572600033134222E-4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172889.5747</v>
      </c>
      <c r="F11" s="25">
        <f>VLOOKUP(C11,RA!B15:I46,8,0)</f>
        <v>38124.22</v>
      </c>
      <c r="G11" s="16">
        <f t="shared" si="0"/>
        <v>134765.3547</v>
      </c>
      <c r="H11" s="27">
        <f>RA!J15</f>
        <v>22.051196589588201</v>
      </c>
      <c r="I11" s="20">
        <f>VLOOKUP(B11,RMS!B:D,3,FALSE)</f>
        <v>172889.72743247901</v>
      </c>
      <c r="J11" s="21">
        <f>VLOOKUP(B11,RMS!B:E,4,FALSE)</f>
        <v>134765.35692734999</v>
      </c>
      <c r="K11" s="22">
        <f t="shared" si="1"/>
        <v>-0.15273247900768183</v>
      </c>
      <c r="L11" s="22">
        <f t="shared" si="2"/>
        <v>-2.2273499926086515E-3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2527022.1568</v>
      </c>
      <c r="F12" s="25">
        <f>VLOOKUP(C12,RA!B16:I47,8,0)</f>
        <v>-225324.0816</v>
      </c>
      <c r="G12" s="16">
        <f t="shared" si="0"/>
        <v>2752346.2384000001</v>
      </c>
      <c r="H12" s="27">
        <f>RA!J16</f>
        <v>-8.9165851195119998</v>
      </c>
      <c r="I12" s="20">
        <f>VLOOKUP(B12,RMS!B:D,3,FALSE)</f>
        <v>2527021.9713658099</v>
      </c>
      <c r="J12" s="21">
        <f>VLOOKUP(B12,RMS!B:E,4,FALSE)</f>
        <v>2752346.2387914499</v>
      </c>
      <c r="K12" s="22">
        <f t="shared" si="1"/>
        <v>0.18543419009074569</v>
      </c>
      <c r="L12" s="22">
        <f t="shared" si="2"/>
        <v>-3.9144977927207947E-4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711341.22180000006</v>
      </c>
      <c r="F13" s="25">
        <f>VLOOKUP(C13,RA!B17:I48,8,0)</f>
        <v>74405.895900000003</v>
      </c>
      <c r="G13" s="16">
        <f t="shared" si="0"/>
        <v>636935.32590000005</v>
      </c>
      <c r="H13" s="27">
        <f>RA!J17</f>
        <v>10.4599443445329</v>
      </c>
      <c r="I13" s="20">
        <f>VLOOKUP(B13,RMS!B:D,3,FALSE)</f>
        <v>711341.34547863202</v>
      </c>
      <c r="J13" s="21">
        <f>VLOOKUP(B13,RMS!B:E,4,FALSE)</f>
        <v>636935.32597350399</v>
      </c>
      <c r="K13" s="22">
        <f t="shared" si="1"/>
        <v>-0.12367863196413964</v>
      </c>
      <c r="L13" s="22">
        <f t="shared" si="2"/>
        <v>-7.350393570959568E-5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2681665.4832000001</v>
      </c>
      <c r="F14" s="25">
        <f>VLOOKUP(C14,RA!B18:I49,8,0)</f>
        <v>180007.31030000001</v>
      </c>
      <c r="G14" s="16">
        <f t="shared" si="0"/>
        <v>2501658.1729000001</v>
      </c>
      <c r="H14" s="27">
        <f>RA!J18</f>
        <v>6.7125191947953002</v>
      </c>
      <c r="I14" s="20">
        <f>VLOOKUP(B14,RMS!B:D,3,FALSE)</f>
        <v>2681665.1168463798</v>
      </c>
      <c r="J14" s="21">
        <f>VLOOKUP(B14,RMS!B:E,4,FALSE)</f>
        <v>2501658.1775775398</v>
      </c>
      <c r="K14" s="22">
        <f t="shared" si="1"/>
        <v>0.36635362030938268</v>
      </c>
      <c r="L14" s="22">
        <f t="shared" si="2"/>
        <v>-4.6775396913290024E-3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1044004.2415</v>
      </c>
      <c r="F15" s="25">
        <f>VLOOKUP(C15,RA!B19:I50,8,0)</f>
        <v>49181.756399999998</v>
      </c>
      <c r="G15" s="16">
        <f t="shared" si="0"/>
        <v>994822.48510000005</v>
      </c>
      <c r="H15" s="27">
        <f>RA!J19</f>
        <v>4.7108770678303804</v>
      </c>
      <c r="I15" s="20">
        <f>VLOOKUP(B15,RMS!B:D,3,FALSE)</f>
        <v>1044004.25267949</v>
      </c>
      <c r="J15" s="21">
        <f>VLOOKUP(B15,RMS!B:E,4,FALSE)</f>
        <v>994822.48477094003</v>
      </c>
      <c r="K15" s="22">
        <f t="shared" si="1"/>
        <v>-1.1179490014910698E-2</v>
      </c>
      <c r="L15" s="22">
        <f t="shared" si="2"/>
        <v>3.2906001433730125E-4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1023021.5262</v>
      </c>
      <c r="F16" s="25">
        <f>VLOOKUP(C16,RA!B20:I51,8,0)</f>
        <v>65735.764599999995</v>
      </c>
      <c r="G16" s="16">
        <f t="shared" si="0"/>
        <v>957285.76159999997</v>
      </c>
      <c r="H16" s="27">
        <f>RA!J20</f>
        <v>6.4256482309003404</v>
      </c>
      <c r="I16" s="20">
        <f>VLOOKUP(B16,RMS!B:D,3,FALSE)</f>
        <v>1023021.6394</v>
      </c>
      <c r="J16" s="21">
        <f>VLOOKUP(B16,RMS!B:E,4,FALSE)</f>
        <v>957285.76159999997</v>
      </c>
      <c r="K16" s="22">
        <f t="shared" si="1"/>
        <v>-0.11320000002160668</v>
      </c>
      <c r="L16" s="22">
        <f t="shared" si="2"/>
        <v>0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534523.20449999999</v>
      </c>
      <c r="F17" s="25">
        <f>VLOOKUP(C17,RA!B21:I52,8,0)</f>
        <v>33790.773200000003</v>
      </c>
      <c r="G17" s="16">
        <f t="shared" si="0"/>
        <v>500732.4313</v>
      </c>
      <c r="H17" s="27">
        <f>RA!J21</f>
        <v>6.3216662841809299</v>
      </c>
      <c r="I17" s="20">
        <f>VLOOKUP(B17,RMS!B:D,3,FALSE)</f>
        <v>534522.30413597298</v>
      </c>
      <c r="J17" s="21">
        <f>VLOOKUP(B17,RMS!B:E,4,FALSE)</f>
        <v>500732.43097142398</v>
      </c>
      <c r="K17" s="22">
        <f t="shared" si="1"/>
        <v>0.90036402700934559</v>
      </c>
      <c r="L17" s="22">
        <f t="shared" si="2"/>
        <v>3.2857601763680577E-4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1582031.3362</v>
      </c>
      <c r="F18" s="25">
        <f>VLOOKUP(C18,RA!B22:I53,8,0)</f>
        <v>188641.01319999999</v>
      </c>
      <c r="G18" s="16">
        <f t="shared" si="0"/>
        <v>1393390.3230000001</v>
      </c>
      <c r="H18" s="27">
        <f>RA!J22</f>
        <v>11.923974505657499</v>
      </c>
      <c r="I18" s="20">
        <f>VLOOKUP(B18,RMS!B:D,3,FALSE)</f>
        <v>1582032.3223999999</v>
      </c>
      <c r="J18" s="21">
        <f>VLOOKUP(B18,RMS!B:E,4,FALSE)</f>
        <v>1393390.3207</v>
      </c>
      <c r="K18" s="22">
        <f t="shared" si="1"/>
        <v>-0.98619999992661178</v>
      </c>
      <c r="L18" s="22">
        <f t="shared" si="2"/>
        <v>2.3000000510364771E-3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3753969.1738999998</v>
      </c>
      <c r="F19" s="25">
        <f>VLOOKUP(C19,RA!B23:I54,8,0)</f>
        <v>-59763.166499999999</v>
      </c>
      <c r="G19" s="16">
        <f t="shared" si="0"/>
        <v>3813732.3403999996</v>
      </c>
      <c r="H19" s="27">
        <f>RA!J23</f>
        <v>-1.5919993940150601</v>
      </c>
      <c r="I19" s="20">
        <f>VLOOKUP(B19,RMS!B:D,3,FALSE)</f>
        <v>3753970.4580358998</v>
      </c>
      <c r="J19" s="21">
        <f>VLOOKUP(B19,RMS!B:E,4,FALSE)</f>
        <v>3813732.3814854701</v>
      </c>
      <c r="K19" s="22">
        <f t="shared" si="1"/>
        <v>-1.2841358999721706</v>
      </c>
      <c r="L19" s="22">
        <f t="shared" si="2"/>
        <v>-4.1085470467805862E-2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310874.4498</v>
      </c>
      <c r="F20" s="25">
        <f>VLOOKUP(C20,RA!B24:I55,8,0)</f>
        <v>47706.2595</v>
      </c>
      <c r="G20" s="16">
        <f t="shared" si="0"/>
        <v>263168.19030000002</v>
      </c>
      <c r="H20" s="27">
        <f>RA!J24</f>
        <v>15.345828365982401</v>
      </c>
      <c r="I20" s="20">
        <f>VLOOKUP(B20,RMS!B:D,3,FALSE)</f>
        <v>310874.41448183899</v>
      </c>
      <c r="J20" s="21">
        <f>VLOOKUP(B20,RMS!B:E,4,FALSE)</f>
        <v>263168.19013391901</v>
      </c>
      <c r="K20" s="22">
        <f t="shared" si="1"/>
        <v>3.531816101167351E-2</v>
      </c>
      <c r="L20" s="22">
        <f t="shared" si="2"/>
        <v>1.6608100850135088E-4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306052.00760000001</v>
      </c>
      <c r="F21" s="25">
        <f>VLOOKUP(C21,RA!B25:I56,8,0)</f>
        <v>21511.367900000001</v>
      </c>
      <c r="G21" s="16">
        <f t="shared" si="0"/>
        <v>284540.6397</v>
      </c>
      <c r="H21" s="27">
        <f>RA!J25</f>
        <v>7.0286642027568904</v>
      </c>
      <c r="I21" s="20">
        <f>VLOOKUP(B21,RMS!B:D,3,FALSE)</f>
        <v>306052.00106823997</v>
      </c>
      <c r="J21" s="21">
        <f>VLOOKUP(B21,RMS!B:E,4,FALSE)</f>
        <v>284540.71612539497</v>
      </c>
      <c r="K21" s="22">
        <f t="shared" si="1"/>
        <v>6.5317600383423269E-3</v>
      </c>
      <c r="L21" s="22">
        <f t="shared" si="2"/>
        <v>-7.6425394974648952E-2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588332.77819999994</v>
      </c>
      <c r="F22" s="25">
        <f>VLOOKUP(C22,RA!B26:I57,8,0)</f>
        <v>130333.0542</v>
      </c>
      <c r="G22" s="16">
        <f t="shared" si="0"/>
        <v>457999.72399999993</v>
      </c>
      <c r="H22" s="27">
        <f>RA!J26</f>
        <v>22.152947962334</v>
      </c>
      <c r="I22" s="20">
        <f>VLOOKUP(B22,RMS!B:D,3,FALSE)</f>
        <v>588332.69731638301</v>
      </c>
      <c r="J22" s="21">
        <f>VLOOKUP(B22,RMS!B:E,4,FALSE)</f>
        <v>457999.71659068897</v>
      </c>
      <c r="K22" s="22">
        <f t="shared" si="1"/>
        <v>8.0883616930805147E-2</v>
      </c>
      <c r="L22" s="22">
        <f t="shared" si="2"/>
        <v>7.4093109578825533E-3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325207.68640000001</v>
      </c>
      <c r="F23" s="25">
        <f>VLOOKUP(C23,RA!B27:I58,8,0)</f>
        <v>85830.122199999998</v>
      </c>
      <c r="G23" s="16">
        <f t="shared" si="0"/>
        <v>239377.56420000002</v>
      </c>
      <c r="H23" s="27">
        <f>RA!J27</f>
        <v>26.392402698142401</v>
      </c>
      <c r="I23" s="20">
        <f>VLOOKUP(B23,RMS!B:D,3,FALSE)</f>
        <v>325207.617232244</v>
      </c>
      <c r="J23" s="21">
        <f>VLOOKUP(B23,RMS!B:E,4,FALSE)</f>
        <v>239377.59405423101</v>
      </c>
      <c r="K23" s="22">
        <f t="shared" si="1"/>
        <v>6.9167756009846926E-2</v>
      </c>
      <c r="L23" s="22">
        <f t="shared" si="2"/>
        <v>-2.9854230990167707E-2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951830.33530000004</v>
      </c>
      <c r="F24" s="25">
        <f>VLOOKUP(C24,RA!B28:I59,8,0)</f>
        <v>3185.5282999999999</v>
      </c>
      <c r="G24" s="16">
        <f t="shared" si="0"/>
        <v>948644.80700000003</v>
      </c>
      <c r="H24" s="27">
        <f>RA!J28</f>
        <v>0.33467396256035298</v>
      </c>
      <c r="I24" s="20">
        <f>VLOOKUP(B24,RMS!B:D,3,FALSE)</f>
        <v>951830.32920707995</v>
      </c>
      <c r="J24" s="21">
        <f>VLOOKUP(B24,RMS!B:E,4,FALSE)</f>
        <v>948644.80641681398</v>
      </c>
      <c r="K24" s="22">
        <f t="shared" si="1"/>
        <v>6.0929200844839215E-3</v>
      </c>
      <c r="L24" s="22">
        <f t="shared" si="2"/>
        <v>5.8318604715168476E-4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760541.53570000001</v>
      </c>
      <c r="F25" s="25">
        <f>VLOOKUP(C25,RA!B29:I60,8,0)</f>
        <v>103144.0751</v>
      </c>
      <c r="G25" s="16">
        <f t="shared" si="0"/>
        <v>657397.46059999999</v>
      </c>
      <c r="H25" s="27">
        <f>RA!J29</f>
        <v>13.5619253201032</v>
      </c>
      <c r="I25" s="20">
        <f>VLOOKUP(B25,RMS!B:D,3,FALSE)</f>
        <v>760541.53633539798</v>
      </c>
      <c r="J25" s="21">
        <f>VLOOKUP(B25,RMS!B:E,4,FALSE)</f>
        <v>657397.43730751297</v>
      </c>
      <c r="K25" s="22">
        <f t="shared" si="1"/>
        <v>-6.3539796974509954E-4</v>
      </c>
      <c r="L25" s="22">
        <f t="shared" si="2"/>
        <v>2.3292487021535635E-2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1861326.6832999999</v>
      </c>
      <c r="F26" s="25">
        <f>VLOOKUP(C26,RA!B30:I61,8,0)</f>
        <v>144661.5912</v>
      </c>
      <c r="G26" s="16">
        <f t="shared" si="0"/>
        <v>1716665.0921</v>
      </c>
      <c r="H26" s="27">
        <f>RA!J30</f>
        <v>7.7719613917276096</v>
      </c>
      <c r="I26" s="20">
        <f>VLOOKUP(B26,RMS!B:D,3,FALSE)</f>
        <v>1861326.7093774001</v>
      </c>
      <c r="J26" s="21">
        <f>VLOOKUP(B26,RMS!B:E,4,FALSE)</f>
        <v>1716665.0851131999</v>
      </c>
      <c r="K26" s="22">
        <f t="shared" si="1"/>
        <v>-2.6077400194481015E-2</v>
      </c>
      <c r="L26" s="22">
        <f t="shared" si="2"/>
        <v>6.9868001155555248E-3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994689.00650000002</v>
      </c>
      <c r="F27" s="25">
        <f>VLOOKUP(C27,RA!B31:I62,8,0)</f>
        <v>-19858.9846</v>
      </c>
      <c r="G27" s="16">
        <f t="shared" si="0"/>
        <v>1014547.9911</v>
      </c>
      <c r="H27" s="27">
        <f>RA!J31</f>
        <v>-1.99650186844605</v>
      </c>
      <c r="I27" s="20">
        <f>VLOOKUP(B27,RMS!B:D,3,FALSE)</f>
        <v>994688.95670531003</v>
      </c>
      <c r="J27" s="21">
        <f>VLOOKUP(B27,RMS!B:E,4,FALSE)</f>
        <v>1014547.9575345099</v>
      </c>
      <c r="K27" s="22">
        <f t="shared" si="1"/>
        <v>4.9794689984992146E-2</v>
      </c>
      <c r="L27" s="22">
        <f t="shared" si="2"/>
        <v>3.3565490040928125E-2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139214.7071</v>
      </c>
      <c r="F28" s="25">
        <f>VLOOKUP(C28,RA!B32:I63,8,0)</f>
        <v>39686.974900000001</v>
      </c>
      <c r="G28" s="16">
        <f t="shared" si="0"/>
        <v>99527.732199999999</v>
      </c>
      <c r="H28" s="27">
        <f>RA!J32</f>
        <v>28.5077458601355</v>
      </c>
      <c r="I28" s="20">
        <f>VLOOKUP(B28,RMS!B:D,3,FALSE)</f>
        <v>139214.65476261301</v>
      </c>
      <c r="J28" s="21">
        <f>VLOOKUP(B28,RMS!B:E,4,FALSE)</f>
        <v>99527.7426307883</v>
      </c>
      <c r="K28" s="22">
        <f t="shared" si="1"/>
        <v>5.2337386994622648E-2</v>
      </c>
      <c r="L28" s="22">
        <f t="shared" si="2"/>
        <v>-1.0430788301164284E-2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148205.32310000001</v>
      </c>
      <c r="F30" s="25">
        <f>VLOOKUP(C30,RA!B34:I66,8,0)</f>
        <v>14724.7858</v>
      </c>
      <c r="G30" s="16">
        <f t="shared" si="0"/>
        <v>133480.5373</v>
      </c>
      <c r="H30" s="27">
        <f>RA!J34</f>
        <v>9.9353960384166502</v>
      </c>
      <c r="I30" s="20">
        <f>VLOOKUP(B30,RMS!B:D,3,FALSE)</f>
        <v>148205.3217</v>
      </c>
      <c r="J30" s="21">
        <f>VLOOKUP(B30,RMS!B:E,4,FALSE)</f>
        <v>133480.54019999999</v>
      </c>
      <c r="K30" s="22">
        <f t="shared" si="1"/>
        <v>1.4000000082887709E-3</v>
      </c>
      <c r="L30" s="22">
        <f t="shared" si="2"/>
        <v>-2.8999999922234565E-3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259723.17</v>
      </c>
      <c r="F31" s="25">
        <f>VLOOKUP(C31,RA!B34:I67,8,0)</f>
        <v>-3866.05</v>
      </c>
      <c r="G31" s="16">
        <f t="shared" si="0"/>
        <v>263589.22000000003</v>
      </c>
      <c r="H31" s="27">
        <f>RA!J35</f>
        <v>4.3300032130554698</v>
      </c>
      <c r="I31" s="20">
        <f>VLOOKUP(B31,RMS!B:D,3,FALSE)</f>
        <v>259723.17</v>
      </c>
      <c r="J31" s="21">
        <f>VLOOKUP(B31,RMS!B:E,4,FALSE)</f>
        <v>263589.21999999997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61783.64</v>
      </c>
      <c r="F32" s="25">
        <f>VLOOKUP(C32,RA!B34:I68,8,0)</f>
        <v>200.7</v>
      </c>
      <c r="G32" s="16">
        <f t="shared" si="0"/>
        <v>61582.94</v>
      </c>
      <c r="H32" s="27">
        <f>RA!J34</f>
        <v>9.9353960384166502</v>
      </c>
      <c r="I32" s="20">
        <f>VLOOKUP(B32,RMS!B:D,3,FALSE)</f>
        <v>61783.64</v>
      </c>
      <c r="J32" s="21">
        <f>VLOOKUP(B32,RMS!B:E,4,FALSE)</f>
        <v>61582.94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322570.86</v>
      </c>
      <c r="F33" s="25">
        <f>VLOOKUP(C33,RA!B35:I69,8,0)</f>
        <v>9046.9</v>
      </c>
      <c r="G33" s="16">
        <f t="shared" si="0"/>
        <v>313523.95999999996</v>
      </c>
      <c r="H33" s="27">
        <f>RA!J35</f>
        <v>4.3300032130554698</v>
      </c>
      <c r="I33" s="20">
        <f>VLOOKUP(B33,RMS!B:D,3,FALSE)</f>
        <v>322570.86</v>
      </c>
      <c r="J33" s="21">
        <f>VLOOKUP(B33,RMS!B:E,4,FALSE)</f>
        <v>313523.96000000002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233675.2138</v>
      </c>
      <c r="F34" s="25">
        <f>VLOOKUP(C34,RA!B8:I70,8,0)</f>
        <v>14131.138300000001</v>
      </c>
      <c r="G34" s="16">
        <f t="shared" si="0"/>
        <v>219544.07550000001</v>
      </c>
      <c r="H34" s="27">
        <f>RA!J36</f>
        <v>-1.4885271883906199</v>
      </c>
      <c r="I34" s="20">
        <f>VLOOKUP(B34,RMS!B:D,3,FALSE)</f>
        <v>233675.21367521401</v>
      </c>
      <c r="J34" s="21">
        <f>VLOOKUP(B34,RMS!B:E,4,FALSE)</f>
        <v>219544.07692307699</v>
      </c>
      <c r="K34" s="22">
        <f t="shared" si="1"/>
        <v>1.2478599091991782E-4</v>
      </c>
      <c r="L34" s="22">
        <f t="shared" si="2"/>
        <v>-1.4230769884306937E-3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368574.11469999998</v>
      </c>
      <c r="F35" s="25">
        <f>VLOOKUP(C35,RA!B8:I71,8,0)</f>
        <v>28422.659199999998</v>
      </c>
      <c r="G35" s="16">
        <f t="shared" si="0"/>
        <v>340151.45549999998</v>
      </c>
      <c r="H35" s="27">
        <f>RA!J37</f>
        <v>0.32484327566326598</v>
      </c>
      <c r="I35" s="20">
        <f>VLOOKUP(B35,RMS!B:D,3,FALSE)</f>
        <v>368574.106455556</v>
      </c>
      <c r="J35" s="21">
        <f>VLOOKUP(B35,RMS!B:E,4,FALSE)</f>
        <v>340151.45630940201</v>
      </c>
      <c r="K35" s="22">
        <f t="shared" si="1"/>
        <v>8.244443975854665E-3</v>
      </c>
      <c r="L35" s="22">
        <f t="shared" si="2"/>
        <v>-8.0940203042700887E-4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208557.1</v>
      </c>
      <c r="F36" s="25">
        <f>VLOOKUP(C36,RA!B9:I72,8,0)</f>
        <v>589.53</v>
      </c>
      <c r="G36" s="16">
        <f t="shared" si="0"/>
        <v>207967.57</v>
      </c>
      <c r="H36" s="27">
        <f>RA!J38</f>
        <v>2.8046240754667102</v>
      </c>
      <c r="I36" s="20">
        <f>VLOOKUP(B36,RMS!B:D,3,FALSE)</f>
        <v>208557.1</v>
      </c>
      <c r="J36" s="21">
        <f>VLOOKUP(B36,RMS!B:E,4,FALSE)</f>
        <v>207967.57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65741.960000000006</v>
      </c>
      <c r="F37" s="25">
        <f>VLOOKUP(C37,RA!B10:I73,8,0)</f>
        <v>8230.8700000000008</v>
      </c>
      <c r="G37" s="16">
        <f t="shared" si="0"/>
        <v>57511.090000000004</v>
      </c>
      <c r="H37" s="27">
        <f>RA!J39</f>
        <v>-20.6214689265537</v>
      </c>
      <c r="I37" s="20">
        <f>VLOOKUP(B37,RMS!B:D,3,FALSE)</f>
        <v>65741.960000000006</v>
      </c>
      <c r="J37" s="21">
        <f>VLOOKUP(B37,RMS!B:E,4,FALSE)</f>
        <v>57511.09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10453.796899999999</v>
      </c>
      <c r="F38" s="25">
        <f>VLOOKUP(C38,RA!B8:I74,8,0)</f>
        <v>1726.9395</v>
      </c>
      <c r="G38" s="16">
        <f t="shared" si="0"/>
        <v>8726.857399999999</v>
      </c>
      <c r="H38" s="27">
        <f>RA!J40</f>
        <v>6.0473415516352897</v>
      </c>
      <c r="I38" s="20">
        <f>VLOOKUP(B38,RMS!B:D,3,FALSE)</f>
        <v>10453.7969896377</v>
      </c>
      <c r="J38" s="21">
        <f>VLOOKUP(B38,RMS!B:E,4,FALSE)</f>
        <v>8726.8571212464994</v>
      </c>
      <c r="K38" s="22">
        <f t="shared" si="1"/>
        <v>-8.9637700511957519E-5</v>
      </c>
      <c r="L38" s="22">
        <f t="shared" si="2"/>
        <v>2.7875349951500539E-4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4.25" thickTop="1" thickBo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4.2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3.5" thickBot="1" x14ac:dyDescent="0.25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3.5" thickBot="1" x14ac:dyDescent="0.25">
      <c r="A7" s="50" t="s">
        <v>5</v>
      </c>
      <c r="B7" s="51"/>
      <c r="C7" s="52"/>
      <c r="D7" s="66">
        <v>23939426.306000002</v>
      </c>
      <c r="E7" s="66">
        <v>32045974.584199999</v>
      </c>
      <c r="F7" s="67">
        <v>74.703380429575503</v>
      </c>
      <c r="G7" s="66">
        <v>16938720.587000001</v>
      </c>
      <c r="H7" s="67">
        <v>41.3296015070515</v>
      </c>
      <c r="I7" s="66">
        <v>1281360.6433999999</v>
      </c>
      <c r="J7" s="67">
        <v>5.3525119065983997</v>
      </c>
      <c r="K7" s="66">
        <v>2034281.2834999999</v>
      </c>
      <c r="L7" s="67">
        <v>12.009651337310901</v>
      </c>
      <c r="M7" s="67">
        <v>-0.37011628932877599</v>
      </c>
      <c r="N7" s="66">
        <v>69449729.924500003</v>
      </c>
      <c r="O7" s="66">
        <v>2356009880.0183001</v>
      </c>
      <c r="P7" s="66">
        <v>1172519</v>
      </c>
      <c r="Q7" s="66">
        <v>975477</v>
      </c>
      <c r="R7" s="67">
        <v>20.1995536542635</v>
      </c>
      <c r="S7" s="66">
        <v>20.417090303867099</v>
      </c>
      <c r="T7" s="66">
        <v>17.638085912635599</v>
      </c>
      <c r="U7" s="68">
        <v>13.611167653528099</v>
      </c>
      <c r="V7" s="56"/>
      <c r="W7" s="56"/>
    </row>
    <row r="8" spans="1:23" ht="13.5" thickBot="1" x14ac:dyDescent="0.25">
      <c r="A8" s="53">
        <v>42098</v>
      </c>
      <c r="B8" s="43" t="s">
        <v>6</v>
      </c>
      <c r="C8" s="44"/>
      <c r="D8" s="69">
        <v>723238.76729999995</v>
      </c>
      <c r="E8" s="69">
        <v>906801.31610000005</v>
      </c>
      <c r="F8" s="70">
        <v>79.7571369228409</v>
      </c>
      <c r="G8" s="69">
        <v>465194.50030000001</v>
      </c>
      <c r="H8" s="70">
        <v>55.470188670242102</v>
      </c>
      <c r="I8" s="69">
        <v>130121.2558</v>
      </c>
      <c r="J8" s="70">
        <v>17.991465845473101</v>
      </c>
      <c r="K8" s="69">
        <v>123322.4722</v>
      </c>
      <c r="L8" s="70">
        <v>26.509873207974401</v>
      </c>
      <c r="M8" s="70">
        <v>5.5130127370248999E-2</v>
      </c>
      <c r="N8" s="69">
        <v>2391115.4948</v>
      </c>
      <c r="O8" s="69">
        <v>97602127.081100002</v>
      </c>
      <c r="P8" s="69">
        <v>34829</v>
      </c>
      <c r="Q8" s="69">
        <v>29100</v>
      </c>
      <c r="R8" s="70">
        <v>19.687285223367699</v>
      </c>
      <c r="S8" s="69">
        <v>20.765418682706901</v>
      </c>
      <c r="T8" s="69">
        <v>19.455582116838499</v>
      </c>
      <c r="U8" s="71">
        <v>6.3077782629023504</v>
      </c>
      <c r="V8" s="56"/>
      <c r="W8" s="56"/>
    </row>
    <row r="9" spans="1:23" ht="12" customHeight="1" thickBot="1" x14ac:dyDescent="0.25">
      <c r="A9" s="54"/>
      <c r="B9" s="43" t="s">
        <v>7</v>
      </c>
      <c r="C9" s="44"/>
      <c r="D9" s="69">
        <v>138925.66029999999</v>
      </c>
      <c r="E9" s="69">
        <v>170656.3469</v>
      </c>
      <c r="F9" s="70">
        <v>81.406676530704502</v>
      </c>
      <c r="G9" s="69">
        <v>87917.107199999999</v>
      </c>
      <c r="H9" s="70">
        <v>58.0189165960183</v>
      </c>
      <c r="I9" s="69">
        <v>30898.580600000001</v>
      </c>
      <c r="J9" s="70">
        <v>22.2410896110026</v>
      </c>
      <c r="K9" s="69">
        <v>20515.290099999998</v>
      </c>
      <c r="L9" s="70">
        <v>23.334810201762402</v>
      </c>
      <c r="M9" s="70">
        <v>0.50612447834700602</v>
      </c>
      <c r="N9" s="69">
        <v>374394.54869999998</v>
      </c>
      <c r="O9" s="69">
        <v>15052004.945499999</v>
      </c>
      <c r="P9" s="69">
        <v>7704</v>
      </c>
      <c r="Q9" s="69">
        <v>4832</v>
      </c>
      <c r="R9" s="70">
        <v>59.437086092715198</v>
      </c>
      <c r="S9" s="69">
        <v>18.032925791796501</v>
      </c>
      <c r="T9" s="69">
        <v>17.103036879139101</v>
      </c>
      <c r="U9" s="71">
        <v>5.1566169760451102</v>
      </c>
      <c r="V9" s="56"/>
      <c r="W9" s="56"/>
    </row>
    <row r="10" spans="1:23" ht="13.5" thickBot="1" x14ac:dyDescent="0.25">
      <c r="A10" s="54"/>
      <c r="B10" s="43" t="s">
        <v>8</v>
      </c>
      <c r="C10" s="44"/>
      <c r="D10" s="69">
        <v>254333.4148</v>
      </c>
      <c r="E10" s="69">
        <v>260401.22889999999</v>
      </c>
      <c r="F10" s="70">
        <v>97.669821250217595</v>
      </c>
      <c r="G10" s="69">
        <v>152929.1471</v>
      </c>
      <c r="H10" s="70">
        <v>66.308005781064097</v>
      </c>
      <c r="I10" s="69">
        <v>36739.883300000001</v>
      </c>
      <c r="J10" s="70">
        <v>14.445558924646701</v>
      </c>
      <c r="K10" s="69">
        <v>42899.9931</v>
      </c>
      <c r="L10" s="70">
        <v>28.052201894481101</v>
      </c>
      <c r="M10" s="70">
        <v>-0.14359232612557199</v>
      </c>
      <c r="N10" s="69">
        <v>616963.82949999999</v>
      </c>
      <c r="O10" s="69">
        <v>24071823.137600001</v>
      </c>
      <c r="P10" s="69">
        <v>117709</v>
      </c>
      <c r="Q10" s="69">
        <v>96309</v>
      </c>
      <c r="R10" s="70">
        <v>22.220145573103199</v>
      </c>
      <c r="S10" s="69">
        <v>2.1606964191353302</v>
      </c>
      <c r="T10" s="69">
        <v>1.5844975402091199</v>
      </c>
      <c r="U10" s="71">
        <v>26.6672760607801</v>
      </c>
      <c r="V10" s="56"/>
      <c r="W10" s="56"/>
    </row>
    <row r="11" spans="1:23" ht="13.5" thickBot="1" x14ac:dyDescent="0.25">
      <c r="A11" s="54"/>
      <c r="B11" s="43" t="s">
        <v>9</v>
      </c>
      <c r="C11" s="44"/>
      <c r="D11" s="69">
        <v>53818.240100000003</v>
      </c>
      <c r="E11" s="69">
        <v>80494.599600000001</v>
      </c>
      <c r="F11" s="70">
        <v>66.859441959383304</v>
      </c>
      <c r="G11" s="69">
        <v>37190.824200000003</v>
      </c>
      <c r="H11" s="70">
        <v>44.708382397182802</v>
      </c>
      <c r="I11" s="69">
        <v>10259.1793</v>
      </c>
      <c r="J11" s="70">
        <v>19.0626435961811</v>
      </c>
      <c r="K11" s="69">
        <v>8553.6463999999996</v>
      </c>
      <c r="L11" s="70">
        <v>22.999346166681601</v>
      </c>
      <c r="M11" s="70">
        <v>0.19939249534561099</v>
      </c>
      <c r="N11" s="69">
        <v>179576.47719999999</v>
      </c>
      <c r="O11" s="69">
        <v>7396179.0599999996</v>
      </c>
      <c r="P11" s="69">
        <v>3095</v>
      </c>
      <c r="Q11" s="69">
        <v>2377</v>
      </c>
      <c r="R11" s="70">
        <v>30.206142196045398</v>
      </c>
      <c r="S11" s="69">
        <v>17.388769014539601</v>
      </c>
      <c r="T11" s="69">
        <v>18.649693184686601</v>
      </c>
      <c r="U11" s="71">
        <v>-7.2513710952896098</v>
      </c>
      <c r="V11" s="56"/>
      <c r="W11" s="56"/>
    </row>
    <row r="12" spans="1:23" ht="13.5" thickBot="1" x14ac:dyDescent="0.25">
      <c r="A12" s="54"/>
      <c r="B12" s="43" t="s">
        <v>10</v>
      </c>
      <c r="C12" s="44"/>
      <c r="D12" s="69">
        <v>155631.84359999999</v>
      </c>
      <c r="E12" s="69">
        <v>250776.17689999999</v>
      </c>
      <c r="F12" s="70">
        <v>62.060059102846999</v>
      </c>
      <c r="G12" s="69">
        <v>120555.7613</v>
      </c>
      <c r="H12" s="70">
        <v>29.095318151335899</v>
      </c>
      <c r="I12" s="69">
        <v>29908.147000000001</v>
      </c>
      <c r="J12" s="70">
        <v>19.2172413486722</v>
      </c>
      <c r="K12" s="69">
        <v>22447.744600000002</v>
      </c>
      <c r="L12" s="70">
        <v>18.620217199026602</v>
      </c>
      <c r="M12" s="70">
        <v>0.332345299402596</v>
      </c>
      <c r="N12" s="69">
        <v>542868.43180000002</v>
      </c>
      <c r="O12" s="69">
        <v>26935539.9606</v>
      </c>
      <c r="P12" s="69">
        <v>1865</v>
      </c>
      <c r="Q12" s="69">
        <v>1455</v>
      </c>
      <c r="R12" s="70">
        <v>28.178694158075601</v>
      </c>
      <c r="S12" s="69">
        <v>83.448709705093904</v>
      </c>
      <c r="T12" s="69">
        <v>93.354852783505095</v>
      </c>
      <c r="U12" s="71">
        <v>-11.8709361875329</v>
      </c>
      <c r="V12" s="56"/>
      <c r="W12" s="56"/>
    </row>
    <row r="13" spans="1:23" ht="13.5" thickBot="1" x14ac:dyDescent="0.25">
      <c r="A13" s="54"/>
      <c r="B13" s="43" t="s">
        <v>11</v>
      </c>
      <c r="C13" s="44"/>
      <c r="D13" s="69">
        <v>448181.46889999998</v>
      </c>
      <c r="E13" s="69">
        <v>385433.36910000001</v>
      </c>
      <c r="F13" s="70">
        <v>116.279882550522</v>
      </c>
      <c r="G13" s="69">
        <v>238270.79180000001</v>
      </c>
      <c r="H13" s="70">
        <v>88.097527822963301</v>
      </c>
      <c r="I13" s="69">
        <v>33094.369299999998</v>
      </c>
      <c r="J13" s="70">
        <v>7.3841449494164904</v>
      </c>
      <c r="K13" s="69">
        <v>69323.713000000003</v>
      </c>
      <c r="L13" s="70">
        <v>29.094507336085499</v>
      </c>
      <c r="M13" s="70">
        <v>-0.52261112586395897</v>
      </c>
      <c r="N13" s="69">
        <v>1344166.4848</v>
      </c>
      <c r="O13" s="69">
        <v>43416354.114799999</v>
      </c>
      <c r="P13" s="69">
        <v>17936</v>
      </c>
      <c r="Q13" s="69">
        <v>12902</v>
      </c>
      <c r="R13" s="70">
        <v>39.017206634630298</v>
      </c>
      <c r="S13" s="69">
        <v>24.987816062667299</v>
      </c>
      <c r="T13" s="69">
        <v>23.0015600914587</v>
      </c>
      <c r="U13" s="71">
        <v>7.9488978397600301</v>
      </c>
      <c r="V13" s="56"/>
      <c r="W13" s="56"/>
    </row>
    <row r="14" spans="1:23" ht="13.5" thickBot="1" x14ac:dyDescent="0.25">
      <c r="A14" s="54"/>
      <c r="B14" s="43" t="s">
        <v>12</v>
      </c>
      <c r="C14" s="44"/>
      <c r="D14" s="69">
        <v>210779.63380000001</v>
      </c>
      <c r="E14" s="69">
        <v>193563.84659999999</v>
      </c>
      <c r="F14" s="70">
        <v>108.894112977397</v>
      </c>
      <c r="G14" s="69">
        <v>147803.06109999999</v>
      </c>
      <c r="H14" s="70">
        <v>42.608436003494901</v>
      </c>
      <c r="I14" s="69">
        <v>35843.271099999998</v>
      </c>
      <c r="J14" s="70">
        <v>17.005092215887501</v>
      </c>
      <c r="K14" s="69">
        <v>25460.630799999999</v>
      </c>
      <c r="L14" s="70">
        <v>17.226051078045</v>
      </c>
      <c r="M14" s="70">
        <v>0.40779195070060897</v>
      </c>
      <c r="N14" s="69">
        <v>748574.77159999998</v>
      </c>
      <c r="O14" s="69">
        <v>20435102.671599999</v>
      </c>
      <c r="P14" s="69">
        <v>4156</v>
      </c>
      <c r="Q14" s="69">
        <v>3447</v>
      </c>
      <c r="R14" s="70">
        <v>20.568610385842799</v>
      </c>
      <c r="S14" s="69">
        <v>50.7169474975938</v>
      </c>
      <c r="T14" s="69">
        <v>57.092272671888601</v>
      </c>
      <c r="U14" s="71">
        <v>-12.5704039553982</v>
      </c>
      <c r="V14" s="56"/>
      <c r="W14" s="56"/>
    </row>
    <row r="15" spans="1:23" ht="13.5" thickBot="1" x14ac:dyDescent="0.25">
      <c r="A15" s="54"/>
      <c r="B15" s="43" t="s">
        <v>13</v>
      </c>
      <c r="C15" s="44"/>
      <c r="D15" s="69">
        <v>172889.5747</v>
      </c>
      <c r="E15" s="69">
        <v>178538.93369999999</v>
      </c>
      <c r="F15" s="70">
        <v>96.835783163412103</v>
      </c>
      <c r="G15" s="69">
        <v>126610.13830000001</v>
      </c>
      <c r="H15" s="70">
        <v>36.552709776164903</v>
      </c>
      <c r="I15" s="69">
        <v>38124.22</v>
      </c>
      <c r="J15" s="70">
        <v>22.051196589588201</v>
      </c>
      <c r="K15" s="69">
        <v>27385.9617</v>
      </c>
      <c r="L15" s="70">
        <v>21.630149107893399</v>
      </c>
      <c r="M15" s="70">
        <v>0.39210813254003801</v>
      </c>
      <c r="N15" s="69">
        <v>732461.5797</v>
      </c>
      <c r="O15" s="69">
        <v>16498857.1088</v>
      </c>
      <c r="P15" s="69">
        <v>7587</v>
      </c>
      <c r="Q15" s="69">
        <v>8375</v>
      </c>
      <c r="R15" s="70">
        <v>-9.4089552238806</v>
      </c>
      <c r="S15" s="69">
        <v>22.787607051535499</v>
      </c>
      <c r="T15" s="69">
        <v>22.160678758208999</v>
      </c>
      <c r="U15" s="71">
        <v>2.75118090244725</v>
      </c>
      <c r="V15" s="56"/>
      <c r="W15" s="56"/>
    </row>
    <row r="16" spans="1:23" ht="13.5" thickBot="1" x14ac:dyDescent="0.25">
      <c r="A16" s="54"/>
      <c r="B16" s="43" t="s">
        <v>14</v>
      </c>
      <c r="C16" s="44"/>
      <c r="D16" s="69">
        <v>2527022.1568</v>
      </c>
      <c r="E16" s="69">
        <v>3054548.2192000002</v>
      </c>
      <c r="F16" s="70">
        <v>82.729817159731695</v>
      </c>
      <c r="G16" s="69">
        <v>996665.28099999996</v>
      </c>
      <c r="H16" s="70">
        <v>153.54772609963101</v>
      </c>
      <c r="I16" s="69">
        <v>-225324.0816</v>
      </c>
      <c r="J16" s="70">
        <v>-8.9165851195119998</v>
      </c>
      <c r="K16" s="69">
        <v>80858.320800000001</v>
      </c>
      <c r="L16" s="70">
        <v>8.1128862760094496</v>
      </c>
      <c r="M16" s="70">
        <v>-3.78665299218037</v>
      </c>
      <c r="N16" s="69">
        <v>4897783.4609000003</v>
      </c>
      <c r="O16" s="69">
        <v>116102269.70110001</v>
      </c>
      <c r="P16" s="69">
        <v>77917</v>
      </c>
      <c r="Q16" s="69">
        <v>53758</v>
      </c>
      <c r="R16" s="70">
        <v>44.940287957141301</v>
      </c>
      <c r="S16" s="69">
        <v>32.4322311793319</v>
      </c>
      <c r="T16" s="69">
        <v>18.0018383328993</v>
      </c>
      <c r="U16" s="71">
        <v>44.493987375215298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711341.22180000006</v>
      </c>
      <c r="E17" s="69">
        <v>5322194.0355000002</v>
      </c>
      <c r="F17" s="70">
        <v>13.365563469787601</v>
      </c>
      <c r="G17" s="69">
        <v>580603.53110000002</v>
      </c>
      <c r="H17" s="70">
        <v>22.5175500487065</v>
      </c>
      <c r="I17" s="69">
        <v>74405.895900000003</v>
      </c>
      <c r="J17" s="70">
        <v>10.4599443445329</v>
      </c>
      <c r="K17" s="69">
        <v>80841.779500000004</v>
      </c>
      <c r="L17" s="70">
        <v>13.9237491971223</v>
      </c>
      <c r="M17" s="70">
        <v>-7.9610860124621999E-2</v>
      </c>
      <c r="N17" s="69">
        <v>2108545.6565</v>
      </c>
      <c r="O17" s="69">
        <v>137966910.90239999</v>
      </c>
      <c r="P17" s="69">
        <v>14613</v>
      </c>
      <c r="Q17" s="69">
        <v>12317</v>
      </c>
      <c r="R17" s="70">
        <v>18.640902817244498</v>
      </c>
      <c r="S17" s="69">
        <v>48.678657483062999</v>
      </c>
      <c r="T17" s="69">
        <v>44.945765210684399</v>
      </c>
      <c r="U17" s="71">
        <v>7.66843718662005</v>
      </c>
    </row>
    <row r="18" spans="1:21" ht="12" thickBot="1" x14ac:dyDescent="0.2">
      <c r="A18" s="54"/>
      <c r="B18" s="43" t="s">
        <v>16</v>
      </c>
      <c r="C18" s="44"/>
      <c r="D18" s="69">
        <v>2681665.4832000001</v>
      </c>
      <c r="E18" s="69">
        <v>2744116.24</v>
      </c>
      <c r="F18" s="70">
        <v>97.724194190840805</v>
      </c>
      <c r="G18" s="69">
        <v>2290091.9380000001</v>
      </c>
      <c r="H18" s="70">
        <v>17.098594982259598</v>
      </c>
      <c r="I18" s="69">
        <v>180007.31030000001</v>
      </c>
      <c r="J18" s="70">
        <v>6.7125191947953002</v>
      </c>
      <c r="K18" s="69">
        <v>347754.26049999997</v>
      </c>
      <c r="L18" s="70">
        <v>15.185165919744801</v>
      </c>
      <c r="M18" s="70">
        <v>-0.48237209217455401</v>
      </c>
      <c r="N18" s="69">
        <v>7253932.2484999998</v>
      </c>
      <c r="O18" s="69">
        <v>311170047.68620002</v>
      </c>
      <c r="P18" s="69">
        <v>119256</v>
      </c>
      <c r="Q18" s="69">
        <v>91601</v>
      </c>
      <c r="R18" s="70">
        <v>30.190718441938401</v>
      </c>
      <c r="S18" s="69">
        <v>22.4866294626685</v>
      </c>
      <c r="T18" s="69">
        <v>21.768950798572099</v>
      </c>
      <c r="U18" s="71">
        <v>3.1915795352431</v>
      </c>
    </row>
    <row r="19" spans="1:21" ht="12" thickBot="1" x14ac:dyDescent="0.2">
      <c r="A19" s="54"/>
      <c r="B19" s="43" t="s">
        <v>17</v>
      </c>
      <c r="C19" s="44"/>
      <c r="D19" s="69">
        <v>1044004.2415</v>
      </c>
      <c r="E19" s="69">
        <v>1012306.3249</v>
      </c>
      <c r="F19" s="70">
        <v>103.13125738922299</v>
      </c>
      <c r="G19" s="69">
        <v>772516.53870000003</v>
      </c>
      <c r="H19" s="70">
        <v>35.143286803524298</v>
      </c>
      <c r="I19" s="69">
        <v>49181.756399999998</v>
      </c>
      <c r="J19" s="70">
        <v>4.7108770678303804</v>
      </c>
      <c r="K19" s="69">
        <v>84656.387000000002</v>
      </c>
      <c r="L19" s="70">
        <v>10.958520984218801</v>
      </c>
      <c r="M19" s="70">
        <v>-0.419042577378125</v>
      </c>
      <c r="N19" s="69">
        <v>2661657.9644999998</v>
      </c>
      <c r="O19" s="69">
        <v>86817833.347499996</v>
      </c>
      <c r="P19" s="69">
        <v>18312</v>
      </c>
      <c r="Q19" s="69">
        <v>13639</v>
      </c>
      <c r="R19" s="70">
        <v>34.262042671750102</v>
      </c>
      <c r="S19" s="69">
        <v>57.012027167977301</v>
      </c>
      <c r="T19" s="69">
        <v>44.929127692646098</v>
      </c>
      <c r="U19" s="71">
        <v>21.1935973434706</v>
      </c>
    </row>
    <row r="20" spans="1:21" ht="12" thickBot="1" x14ac:dyDescent="0.2">
      <c r="A20" s="54"/>
      <c r="B20" s="43" t="s">
        <v>18</v>
      </c>
      <c r="C20" s="44"/>
      <c r="D20" s="69">
        <v>1023021.5262</v>
      </c>
      <c r="E20" s="69">
        <v>1435499.8944999999</v>
      </c>
      <c r="F20" s="70">
        <v>71.265872614802902</v>
      </c>
      <c r="G20" s="69">
        <v>777422.09920000006</v>
      </c>
      <c r="H20" s="70">
        <v>31.591516018483599</v>
      </c>
      <c r="I20" s="69">
        <v>65735.764599999995</v>
      </c>
      <c r="J20" s="70">
        <v>6.4256482309003404</v>
      </c>
      <c r="K20" s="69">
        <v>60568.687599999997</v>
      </c>
      <c r="L20" s="70">
        <v>7.7909655079689299</v>
      </c>
      <c r="M20" s="70">
        <v>8.5309376919701002E-2</v>
      </c>
      <c r="N20" s="69">
        <v>3399244.7758999998</v>
      </c>
      <c r="O20" s="69">
        <v>126669155.5245</v>
      </c>
      <c r="P20" s="69">
        <v>45128</v>
      </c>
      <c r="Q20" s="69">
        <v>38175</v>
      </c>
      <c r="R20" s="70">
        <v>18.213490504256701</v>
      </c>
      <c r="S20" s="69">
        <v>22.669330043432002</v>
      </c>
      <c r="T20" s="69">
        <v>21.6558376502947</v>
      </c>
      <c r="U20" s="71">
        <v>4.4707646463110304</v>
      </c>
    </row>
    <row r="21" spans="1:21" ht="12" thickBot="1" x14ac:dyDescent="0.2">
      <c r="A21" s="54"/>
      <c r="B21" s="43" t="s">
        <v>19</v>
      </c>
      <c r="C21" s="44"/>
      <c r="D21" s="69">
        <v>534523.20449999999</v>
      </c>
      <c r="E21" s="69">
        <v>602312.50430000003</v>
      </c>
      <c r="F21" s="70">
        <v>88.7451614708242</v>
      </c>
      <c r="G21" s="69">
        <v>366253.8702</v>
      </c>
      <c r="H21" s="70">
        <v>45.943360054629103</v>
      </c>
      <c r="I21" s="69">
        <v>33790.773200000003</v>
      </c>
      <c r="J21" s="70">
        <v>6.3216662841809299</v>
      </c>
      <c r="K21" s="69">
        <v>57950.154600000002</v>
      </c>
      <c r="L21" s="70">
        <v>15.822400612000401</v>
      </c>
      <c r="M21" s="70">
        <v>-0.41689934335395201</v>
      </c>
      <c r="N21" s="69">
        <v>1568321.4375</v>
      </c>
      <c r="O21" s="69">
        <v>53422882.586199999</v>
      </c>
      <c r="P21" s="69">
        <v>40515</v>
      </c>
      <c r="Q21" s="69">
        <v>33827</v>
      </c>
      <c r="R21" s="70">
        <v>19.7711886954208</v>
      </c>
      <c r="S21" s="69">
        <v>13.193217437985901</v>
      </c>
      <c r="T21" s="69">
        <v>12.595189526118199</v>
      </c>
      <c r="U21" s="71">
        <v>4.5328435969371599</v>
      </c>
    </row>
    <row r="22" spans="1:21" ht="12" thickBot="1" x14ac:dyDescent="0.2">
      <c r="A22" s="54"/>
      <c r="B22" s="43" t="s">
        <v>20</v>
      </c>
      <c r="C22" s="44"/>
      <c r="D22" s="69">
        <v>1582031.3362</v>
      </c>
      <c r="E22" s="69">
        <v>1610825.8633000001</v>
      </c>
      <c r="F22" s="70">
        <v>98.212437001662593</v>
      </c>
      <c r="G22" s="69">
        <v>1294367.8596000001</v>
      </c>
      <c r="H22" s="70">
        <v>22.224244403665601</v>
      </c>
      <c r="I22" s="69">
        <v>188641.01319999999</v>
      </c>
      <c r="J22" s="70">
        <v>11.923974505657499</v>
      </c>
      <c r="K22" s="69">
        <v>115395.5168</v>
      </c>
      <c r="L22" s="70">
        <v>8.9152025789377092</v>
      </c>
      <c r="M22" s="70">
        <v>0.63473433311059102</v>
      </c>
      <c r="N22" s="69">
        <v>4809430.0607000003</v>
      </c>
      <c r="O22" s="69">
        <v>146846262.09709999</v>
      </c>
      <c r="P22" s="69">
        <v>94029</v>
      </c>
      <c r="Q22" s="69">
        <v>77654</v>
      </c>
      <c r="R22" s="70">
        <v>21.0871300898859</v>
      </c>
      <c r="S22" s="69">
        <v>16.824929928000898</v>
      </c>
      <c r="T22" s="69">
        <v>16.226730678393899</v>
      </c>
      <c r="U22" s="71">
        <v>3.5554338244908799</v>
      </c>
    </row>
    <row r="23" spans="1:21" ht="12" thickBot="1" x14ac:dyDescent="0.2">
      <c r="A23" s="54"/>
      <c r="B23" s="43" t="s">
        <v>21</v>
      </c>
      <c r="C23" s="44"/>
      <c r="D23" s="69">
        <v>3753969.1738999998</v>
      </c>
      <c r="E23" s="69">
        <v>3583574.7167000002</v>
      </c>
      <c r="F23" s="70">
        <v>104.75487385280201</v>
      </c>
      <c r="G23" s="69">
        <v>2232247.6156000001</v>
      </c>
      <c r="H23" s="70">
        <v>68.169926475248104</v>
      </c>
      <c r="I23" s="69">
        <v>-59763.166499999999</v>
      </c>
      <c r="J23" s="70">
        <v>-1.5919993940150601</v>
      </c>
      <c r="K23" s="69">
        <v>108628.386</v>
      </c>
      <c r="L23" s="70">
        <v>4.8663233075422996</v>
      </c>
      <c r="M23" s="70">
        <v>-1.55016159864513</v>
      </c>
      <c r="N23" s="69">
        <v>11294113.724400001</v>
      </c>
      <c r="O23" s="69">
        <v>324519246.74769998</v>
      </c>
      <c r="P23" s="69">
        <v>96315</v>
      </c>
      <c r="Q23" s="69">
        <v>82450</v>
      </c>
      <c r="R23" s="70">
        <v>16.816252274105501</v>
      </c>
      <c r="S23" s="69">
        <v>38.975955706795403</v>
      </c>
      <c r="T23" s="69">
        <v>29.361130012128601</v>
      </c>
      <c r="U23" s="71">
        <v>24.668607915598901</v>
      </c>
    </row>
    <row r="24" spans="1:21" ht="12" thickBot="1" x14ac:dyDescent="0.2">
      <c r="A24" s="54"/>
      <c r="B24" s="43" t="s">
        <v>22</v>
      </c>
      <c r="C24" s="44"/>
      <c r="D24" s="69">
        <v>310874.4498</v>
      </c>
      <c r="E24" s="69">
        <v>399116.63079999998</v>
      </c>
      <c r="F24" s="70">
        <v>77.890627904148005</v>
      </c>
      <c r="G24" s="69">
        <v>308339.2905</v>
      </c>
      <c r="H24" s="70">
        <v>0.82219794171836103</v>
      </c>
      <c r="I24" s="69">
        <v>47706.2595</v>
      </c>
      <c r="J24" s="70">
        <v>15.345828365982401</v>
      </c>
      <c r="K24" s="69">
        <v>44901.967400000001</v>
      </c>
      <c r="L24" s="70">
        <v>14.562518882101401</v>
      </c>
      <c r="M24" s="70">
        <v>6.2453657654208003E-2</v>
      </c>
      <c r="N24" s="69">
        <v>889512.3517</v>
      </c>
      <c r="O24" s="69">
        <v>33122541.106699999</v>
      </c>
      <c r="P24" s="69">
        <v>29103</v>
      </c>
      <c r="Q24" s="69">
        <v>23855</v>
      </c>
      <c r="R24" s="70">
        <v>21.999580800670699</v>
      </c>
      <c r="S24" s="69">
        <v>10.6818695598392</v>
      </c>
      <c r="T24" s="69">
        <v>9.85743024523161</v>
      </c>
      <c r="U24" s="71">
        <v>7.7181181626411401</v>
      </c>
    </row>
    <row r="25" spans="1:21" ht="12" thickBot="1" x14ac:dyDescent="0.2">
      <c r="A25" s="54"/>
      <c r="B25" s="43" t="s">
        <v>23</v>
      </c>
      <c r="C25" s="44"/>
      <c r="D25" s="69">
        <v>306052.00760000001</v>
      </c>
      <c r="E25" s="69">
        <v>318269.20030000003</v>
      </c>
      <c r="F25" s="70">
        <v>96.161365068161103</v>
      </c>
      <c r="G25" s="69">
        <v>249696.3682</v>
      </c>
      <c r="H25" s="70">
        <v>22.569667234751499</v>
      </c>
      <c r="I25" s="69">
        <v>21511.367900000001</v>
      </c>
      <c r="J25" s="70">
        <v>7.0286642027568904</v>
      </c>
      <c r="K25" s="69">
        <v>17362.089499999998</v>
      </c>
      <c r="L25" s="70">
        <v>6.9532807485984103</v>
      </c>
      <c r="M25" s="70">
        <v>0.238984967794343</v>
      </c>
      <c r="N25" s="69">
        <v>861470.40119999996</v>
      </c>
      <c r="O25" s="69">
        <v>41013465.3314</v>
      </c>
      <c r="P25" s="69">
        <v>24366</v>
      </c>
      <c r="Q25" s="69">
        <v>18822</v>
      </c>
      <c r="R25" s="70">
        <v>29.454893210073301</v>
      </c>
      <c r="S25" s="69">
        <v>12.560617565460101</v>
      </c>
      <c r="T25" s="69">
        <v>11.659372765912201</v>
      </c>
      <c r="U25" s="71">
        <v>7.1751631227602397</v>
      </c>
    </row>
    <row r="26" spans="1:21" ht="12" thickBot="1" x14ac:dyDescent="0.2">
      <c r="A26" s="54"/>
      <c r="B26" s="43" t="s">
        <v>24</v>
      </c>
      <c r="C26" s="44"/>
      <c r="D26" s="69">
        <v>588332.77819999994</v>
      </c>
      <c r="E26" s="69">
        <v>817955.42520000006</v>
      </c>
      <c r="F26" s="70">
        <v>71.927242007857004</v>
      </c>
      <c r="G26" s="69">
        <v>552581.82770000002</v>
      </c>
      <c r="H26" s="70">
        <v>6.4698020651177401</v>
      </c>
      <c r="I26" s="69">
        <v>130333.0542</v>
      </c>
      <c r="J26" s="70">
        <v>22.152947962334</v>
      </c>
      <c r="K26" s="69">
        <v>103662.7519</v>
      </c>
      <c r="L26" s="70">
        <v>18.7597106353413</v>
      </c>
      <c r="M26" s="70">
        <v>0.25727951275813998</v>
      </c>
      <c r="N26" s="69">
        <v>1974137.5726000001</v>
      </c>
      <c r="O26" s="69">
        <v>77223715.543500006</v>
      </c>
      <c r="P26" s="69">
        <v>41726</v>
      </c>
      <c r="Q26" s="69">
        <v>35573</v>
      </c>
      <c r="R26" s="70">
        <v>17.296826244623698</v>
      </c>
      <c r="S26" s="69">
        <v>14.099908407228099</v>
      </c>
      <c r="T26" s="69">
        <v>14.3365521322351</v>
      </c>
      <c r="U26" s="71">
        <v>-1.6783351931967401</v>
      </c>
    </row>
    <row r="27" spans="1:21" ht="12" thickBot="1" x14ac:dyDescent="0.2">
      <c r="A27" s="54"/>
      <c r="B27" s="43" t="s">
        <v>25</v>
      </c>
      <c r="C27" s="44"/>
      <c r="D27" s="69">
        <v>325207.68640000001</v>
      </c>
      <c r="E27" s="69">
        <v>426873.98839999997</v>
      </c>
      <c r="F27" s="70">
        <v>76.183533135606694</v>
      </c>
      <c r="G27" s="69">
        <v>324246.60969999997</v>
      </c>
      <c r="H27" s="70">
        <v>0.29640300661562002</v>
      </c>
      <c r="I27" s="69">
        <v>85830.122199999998</v>
      </c>
      <c r="J27" s="70">
        <v>26.392402698142401</v>
      </c>
      <c r="K27" s="69">
        <v>102514.28170000001</v>
      </c>
      <c r="L27" s="70">
        <v>31.6161460546491</v>
      </c>
      <c r="M27" s="70">
        <v>-0.16274961130610899</v>
      </c>
      <c r="N27" s="69">
        <v>935120.20360000001</v>
      </c>
      <c r="O27" s="69">
        <v>27726398.622200001</v>
      </c>
      <c r="P27" s="69">
        <v>39068</v>
      </c>
      <c r="Q27" s="69">
        <v>32079</v>
      </c>
      <c r="R27" s="70">
        <v>21.786838741856101</v>
      </c>
      <c r="S27" s="69">
        <v>8.3241447322617006</v>
      </c>
      <c r="T27" s="69">
        <v>7.9601144487047604</v>
      </c>
      <c r="U27" s="71">
        <v>4.3731854174288101</v>
      </c>
    </row>
    <row r="28" spans="1:21" ht="12" thickBot="1" x14ac:dyDescent="0.2">
      <c r="A28" s="54"/>
      <c r="B28" s="43" t="s">
        <v>26</v>
      </c>
      <c r="C28" s="44"/>
      <c r="D28" s="69">
        <v>951830.33530000004</v>
      </c>
      <c r="E28" s="69">
        <v>1228070.4948</v>
      </c>
      <c r="F28" s="70">
        <v>77.506164290268401</v>
      </c>
      <c r="G28" s="69">
        <v>932814.63650000002</v>
      </c>
      <c r="H28" s="70">
        <v>2.0385292056896298</v>
      </c>
      <c r="I28" s="69">
        <v>3185.5282999999999</v>
      </c>
      <c r="J28" s="70">
        <v>0.33467396256035298</v>
      </c>
      <c r="K28" s="69">
        <v>59384.342400000001</v>
      </c>
      <c r="L28" s="70">
        <v>6.36614607836934</v>
      </c>
      <c r="M28" s="70">
        <v>-0.94635743747833401</v>
      </c>
      <c r="N28" s="69">
        <v>2894676.6885000002</v>
      </c>
      <c r="O28" s="69">
        <v>98833831.844899997</v>
      </c>
      <c r="P28" s="69">
        <v>47060</v>
      </c>
      <c r="Q28" s="69">
        <v>40977</v>
      </c>
      <c r="R28" s="70">
        <v>14.8449129999756</v>
      </c>
      <c r="S28" s="69">
        <v>20.225888977900599</v>
      </c>
      <c r="T28" s="69">
        <v>18.320133599336199</v>
      </c>
      <c r="U28" s="71">
        <v>9.4223565680926509</v>
      </c>
    </row>
    <row r="29" spans="1:21" ht="12" thickBot="1" x14ac:dyDescent="0.2">
      <c r="A29" s="54"/>
      <c r="B29" s="43" t="s">
        <v>27</v>
      </c>
      <c r="C29" s="44"/>
      <c r="D29" s="69">
        <v>760541.53570000001</v>
      </c>
      <c r="E29" s="69">
        <v>924345.14749999996</v>
      </c>
      <c r="F29" s="70">
        <v>82.278955837759696</v>
      </c>
      <c r="G29" s="69">
        <v>617832.06700000004</v>
      </c>
      <c r="H29" s="70">
        <v>23.098423717783501</v>
      </c>
      <c r="I29" s="69">
        <v>103144.0751</v>
      </c>
      <c r="J29" s="70">
        <v>13.5619253201032</v>
      </c>
      <c r="K29" s="69">
        <v>104815.5292</v>
      </c>
      <c r="L29" s="70">
        <v>16.965051637567399</v>
      </c>
      <c r="M29" s="70">
        <v>-1.5946626542433999E-2</v>
      </c>
      <c r="N29" s="69">
        <v>2627354.2259999998</v>
      </c>
      <c r="O29" s="69">
        <v>68366434.449499995</v>
      </c>
      <c r="P29" s="69">
        <v>113624</v>
      </c>
      <c r="Q29" s="69">
        <v>106988</v>
      </c>
      <c r="R29" s="70">
        <v>6.2025647736194696</v>
      </c>
      <c r="S29" s="69">
        <v>6.6934937662817697</v>
      </c>
      <c r="T29" s="69">
        <v>6.3280286265749401</v>
      </c>
      <c r="U29" s="71">
        <v>5.4600056781683497</v>
      </c>
    </row>
    <row r="30" spans="1:21" ht="12" thickBot="1" x14ac:dyDescent="0.2">
      <c r="A30" s="54"/>
      <c r="B30" s="43" t="s">
        <v>28</v>
      </c>
      <c r="C30" s="44"/>
      <c r="D30" s="69">
        <v>1861326.6832999999</v>
      </c>
      <c r="E30" s="69">
        <v>1850062.7784</v>
      </c>
      <c r="F30" s="70">
        <v>100.608839063815</v>
      </c>
      <c r="G30" s="69">
        <v>1455446.2472000001</v>
      </c>
      <c r="H30" s="70">
        <v>27.8870096975987</v>
      </c>
      <c r="I30" s="69">
        <v>144661.5912</v>
      </c>
      <c r="J30" s="70">
        <v>7.7719613917276096</v>
      </c>
      <c r="K30" s="69">
        <v>202206.3063</v>
      </c>
      <c r="L30" s="70">
        <v>13.893079644061499</v>
      </c>
      <c r="M30" s="70">
        <v>-0.28458417619589399</v>
      </c>
      <c r="N30" s="69">
        <v>6059920.1996999998</v>
      </c>
      <c r="O30" s="69">
        <v>121176004.5925</v>
      </c>
      <c r="P30" s="69">
        <v>100245</v>
      </c>
      <c r="Q30" s="69">
        <v>91671</v>
      </c>
      <c r="R30" s="70">
        <v>9.3530124030500392</v>
      </c>
      <c r="S30" s="69">
        <v>18.5677757823333</v>
      </c>
      <c r="T30" s="69">
        <v>17.5262603615102</v>
      </c>
      <c r="U30" s="71">
        <v>5.6092632366558197</v>
      </c>
    </row>
    <row r="31" spans="1:21" ht="12" thickBot="1" x14ac:dyDescent="0.2">
      <c r="A31" s="54"/>
      <c r="B31" s="43" t="s">
        <v>29</v>
      </c>
      <c r="C31" s="44"/>
      <c r="D31" s="69">
        <v>994689.00650000002</v>
      </c>
      <c r="E31" s="69">
        <v>2491716.0765</v>
      </c>
      <c r="F31" s="70">
        <v>39.919837411700399</v>
      </c>
      <c r="G31" s="69">
        <v>915742.53850000002</v>
      </c>
      <c r="H31" s="70">
        <v>8.6210331704493797</v>
      </c>
      <c r="I31" s="69">
        <v>-19858.9846</v>
      </c>
      <c r="J31" s="70">
        <v>-1.99650186844605</v>
      </c>
      <c r="K31" s="69">
        <v>29635.811300000001</v>
      </c>
      <c r="L31" s="70">
        <v>3.2362601991323801</v>
      </c>
      <c r="M31" s="70">
        <v>-1.67010092617238</v>
      </c>
      <c r="N31" s="69">
        <v>2755442.0487000002</v>
      </c>
      <c r="O31" s="69">
        <v>132860040.7208</v>
      </c>
      <c r="P31" s="69">
        <v>38628</v>
      </c>
      <c r="Q31" s="69">
        <v>31808</v>
      </c>
      <c r="R31" s="70">
        <v>21.4411468812877</v>
      </c>
      <c r="S31" s="69">
        <v>25.750466151496301</v>
      </c>
      <c r="T31" s="69">
        <v>23.306771045020099</v>
      </c>
      <c r="U31" s="71">
        <v>9.48990628790696</v>
      </c>
    </row>
    <row r="32" spans="1:21" ht="12" thickBot="1" x14ac:dyDescent="0.2">
      <c r="A32" s="54"/>
      <c r="B32" s="43" t="s">
        <v>30</v>
      </c>
      <c r="C32" s="44"/>
      <c r="D32" s="69">
        <v>139214.7071</v>
      </c>
      <c r="E32" s="69">
        <v>220269.51379999999</v>
      </c>
      <c r="F32" s="70">
        <v>63.201985920940501</v>
      </c>
      <c r="G32" s="69">
        <v>141006.82509999999</v>
      </c>
      <c r="H32" s="70">
        <v>-1.27094415375218</v>
      </c>
      <c r="I32" s="69">
        <v>39686.974900000001</v>
      </c>
      <c r="J32" s="70">
        <v>28.5077458601355</v>
      </c>
      <c r="K32" s="69">
        <v>42917.229399999997</v>
      </c>
      <c r="L32" s="70">
        <v>30.436278080556502</v>
      </c>
      <c r="M32" s="70">
        <v>-7.5267079099938003E-2</v>
      </c>
      <c r="N32" s="69">
        <v>426647.44750000001</v>
      </c>
      <c r="O32" s="69">
        <v>13659556.861500001</v>
      </c>
      <c r="P32" s="69">
        <v>25218</v>
      </c>
      <c r="Q32" s="69">
        <v>21059</v>
      </c>
      <c r="R32" s="70">
        <v>19.749275844057198</v>
      </c>
      <c r="S32" s="69">
        <v>5.5204499603457799</v>
      </c>
      <c r="T32" s="69">
        <v>5.0960266489387003</v>
      </c>
      <c r="U32" s="71">
        <v>7.6882014048815703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69">
        <v>50.0002</v>
      </c>
      <c r="H33" s="72"/>
      <c r="I33" s="72"/>
      <c r="J33" s="72"/>
      <c r="K33" s="69">
        <v>9.7353000000000005</v>
      </c>
      <c r="L33" s="70">
        <v>19.4705221179115</v>
      </c>
      <c r="M33" s="72"/>
      <c r="N33" s="72"/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54"/>
      <c r="B34" s="43" t="s">
        <v>32</v>
      </c>
      <c r="C34" s="44"/>
      <c r="D34" s="69">
        <v>148205.32310000001</v>
      </c>
      <c r="E34" s="69">
        <v>150224.64790000001</v>
      </c>
      <c r="F34" s="70">
        <v>98.655796616448598</v>
      </c>
      <c r="G34" s="69">
        <v>111110.7669</v>
      </c>
      <c r="H34" s="70">
        <v>33.3852040040235</v>
      </c>
      <c r="I34" s="69">
        <v>14724.7858</v>
      </c>
      <c r="J34" s="70">
        <v>9.9353960384166502</v>
      </c>
      <c r="K34" s="69">
        <v>13103.010399999999</v>
      </c>
      <c r="L34" s="70">
        <v>11.792745892747501</v>
      </c>
      <c r="M34" s="70">
        <v>0.12377120604285</v>
      </c>
      <c r="N34" s="69">
        <v>445783.16129999998</v>
      </c>
      <c r="O34" s="69">
        <v>22951584.8609</v>
      </c>
      <c r="P34" s="69">
        <v>9813</v>
      </c>
      <c r="Q34" s="69">
        <v>7908</v>
      </c>
      <c r="R34" s="70">
        <v>24.089529590288301</v>
      </c>
      <c r="S34" s="69">
        <v>15.102957617446201</v>
      </c>
      <c r="T34" s="69">
        <v>15.2138186014163</v>
      </c>
      <c r="U34" s="71">
        <v>-0.73403492731769504</v>
      </c>
    </row>
    <row r="35" spans="1:21" ht="12" customHeight="1" thickBot="1" x14ac:dyDescent="0.2">
      <c r="A35" s="54"/>
      <c r="B35" s="43" t="s">
        <v>70</v>
      </c>
      <c r="C35" s="44"/>
      <c r="D35" s="69">
        <v>6691.45</v>
      </c>
      <c r="E35" s="72"/>
      <c r="F35" s="72"/>
      <c r="G35" s="72"/>
      <c r="H35" s="72"/>
      <c r="I35" s="69">
        <v>289.74</v>
      </c>
      <c r="J35" s="70">
        <v>4.3300032130554698</v>
      </c>
      <c r="K35" s="72"/>
      <c r="L35" s="72"/>
      <c r="M35" s="72"/>
      <c r="N35" s="69">
        <v>34604.28</v>
      </c>
      <c r="O35" s="69">
        <v>670084.69999999995</v>
      </c>
      <c r="P35" s="69">
        <v>2</v>
      </c>
      <c r="Q35" s="69">
        <v>6</v>
      </c>
      <c r="R35" s="70">
        <v>-66.6666666666667</v>
      </c>
      <c r="S35" s="69">
        <v>3345.7249999999999</v>
      </c>
      <c r="T35" s="69">
        <v>3033.9050000000002</v>
      </c>
      <c r="U35" s="71">
        <v>9.3199530744457402</v>
      </c>
    </row>
    <row r="36" spans="1:21" ht="12" thickBot="1" x14ac:dyDescent="0.2">
      <c r="A36" s="54"/>
      <c r="B36" s="43" t="s">
        <v>36</v>
      </c>
      <c r="C36" s="44"/>
      <c r="D36" s="69">
        <v>259723.17</v>
      </c>
      <c r="E36" s="69">
        <v>315127.07429999998</v>
      </c>
      <c r="F36" s="70">
        <v>82.418551492895304</v>
      </c>
      <c r="G36" s="72"/>
      <c r="H36" s="72"/>
      <c r="I36" s="69">
        <v>-3866.05</v>
      </c>
      <c r="J36" s="70">
        <v>-1.4885271883906199</v>
      </c>
      <c r="K36" s="72"/>
      <c r="L36" s="72"/>
      <c r="M36" s="72"/>
      <c r="N36" s="69">
        <v>674865.79</v>
      </c>
      <c r="O36" s="69">
        <v>20159912.670000002</v>
      </c>
      <c r="P36" s="69">
        <v>109</v>
      </c>
      <c r="Q36" s="69">
        <v>79</v>
      </c>
      <c r="R36" s="70">
        <v>37.974683544303801</v>
      </c>
      <c r="S36" s="69">
        <v>2382.7813761467901</v>
      </c>
      <c r="T36" s="69">
        <v>2351.6849367088598</v>
      </c>
      <c r="U36" s="71">
        <v>1.30504794729486</v>
      </c>
    </row>
    <row r="37" spans="1:21" ht="12" customHeight="1" thickBot="1" x14ac:dyDescent="0.2">
      <c r="A37" s="54"/>
      <c r="B37" s="43" t="s">
        <v>37</v>
      </c>
      <c r="C37" s="44"/>
      <c r="D37" s="69">
        <v>61783.64</v>
      </c>
      <c r="E37" s="69">
        <v>231335.48190000001</v>
      </c>
      <c r="F37" s="70">
        <v>26.7073773087292</v>
      </c>
      <c r="G37" s="72"/>
      <c r="H37" s="72"/>
      <c r="I37" s="69">
        <v>200.7</v>
      </c>
      <c r="J37" s="70">
        <v>0.32484327566326598</v>
      </c>
      <c r="K37" s="72"/>
      <c r="L37" s="72"/>
      <c r="M37" s="72"/>
      <c r="N37" s="69">
        <v>276940.49</v>
      </c>
      <c r="O37" s="69">
        <v>23858230.129999999</v>
      </c>
      <c r="P37" s="69">
        <v>29</v>
      </c>
      <c r="Q37" s="69">
        <v>55</v>
      </c>
      <c r="R37" s="70">
        <v>-47.272727272727302</v>
      </c>
      <c r="S37" s="69">
        <v>2130.47034482759</v>
      </c>
      <c r="T37" s="69">
        <v>1737.278</v>
      </c>
      <c r="U37" s="71">
        <v>18.455659135654699</v>
      </c>
    </row>
    <row r="38" spans="1:21" ht="12" customHeight="1" thickBot="1" x14ac:dyDescent="0.2">
      <c r="A38" s="54"/>
      <c r="B38" s="43" t="s">
        <v>38</v>
      </c>
      <c r="C38" s="44"/>
      <c r="D38" s="69">
        <v>322570.86</v>
      </c>
      <c r="E38" s="69">
        <v>193253.53890000001</v>
      </c>
      <c r="F38" s="70">
        <v>166.915887717283</v>
      </c>
      <c r="G38" s="72"/>
      <c r="H38" s="72"/>
      <c r="I38" s="69">
        <v>9046.9</v>
      </c>
      <c r="J38" s="70">
        <v>2.8046240754667102</v>
      </c>
      <c r="K38" s="72"/>
      <c r="L38" s="72"/>
      <c r="M38" s="72"/>
      <c r="N38" s="69">
        <v>911393.72</v>
      </c>
      <c r="O38" s="69">
        <v>14743952.609999999</v>
      </c>
      <c r="P38" s="69">
        <v>150</v>
      </c>
      <c r="Q38" s="69">
        <v>119</v>
      </c>
      <c r="R38" s="70">
        <v>26.050420168067198</v>
      </c>
      <c r="S38" s="69">
        <v>2150.4724000000001</v>
      </c>
      <c r="T38" s="69">
        <v>2104.9124369747901</v>
      </c>
      <c r="U38" s="71">
        <v>2.11860254636191</v>
      </c>
    </row>
    <row r="39" spans="1:21" ht="12" thickBot="1" x14ac:dyDescent="0.2">
      <c r="A39" s="54"/>
      <c r="B39" s="43" t="s">
        <v>71</v>
      </c>
      <c r="C39" s="44"/>
      <c r="D39" s="69">
        <v>3.54</v>
      </c>
      <c r="E39" s="72"/>
      <c r="F39" s="72"/>
      <c r="G39" s="72"/>
      <c r="H39" s="72"/>
      <c r="I39" s="69">
        <v>-0.73</v>
      </c>
      <c r="J39" s="70">
        <v>-20.6214689265537</v>
      </c>
      <c r="K39" s="72"/>
      <c r="L39" s="72"/>
      <c r="M39" s="72"/>
      <c r="N39" s="69">
        <v>116.87</v>
      </c>
      <c r="O39" s="69">
        <v>1169.72</v>
      </c>
      <c r="P39" s="69">
        <v>33</v>
      </c>
      <c r="Q39" s="69">
        <v>56</v>
      </c>
      <c r="R39" s="70">
        <v>-41.071428571428598</v>
      </c>
      <c r="S39" s="69">
        <v>0.10727272727272701</v>
      </c>
      <c r="T39" s="69">
        <v>1.43910714285714</v>
      </c>
      <c r="U39" s="71">
        <v>-1241.5405569007301</v>
      </c>
    </row>
    <row r="40" spans="1:21" ht="12" customHeight="1" thickBot="1" x14ac:dyDescent="0.2">
      <c r="A40" s="54"/>
      <c r="B40" s="43" t="s">
        <v>33</v>
      </c>
      <c r="C40" s="44"/>
      <c r="D40" s="69">
        <v>233675.2138</v>
      </c>
      <c r="E40" s="69">
        <v>131903.0062</v>
      </c>
      <c r="F40" s="70">
        <v>177.156852244661</v>
      </c>
      <c r="G40" s="69">
        <v>205600.7689</v>
      </c>
      <c r="H40" s="70">
        <v>13.6548345855919</v>
      </c>
      <c r="I40" s="69">
        <v>14131.138300000001</v>
      </c>
      <c r="J40" s="70">
        <v>6.0473415516352897</v>
      </c>
      <c r="K40" s="69">
        <v>10462.5412</v>
      </c>
      <c r="L40" s="70">
        <v>5.0887655994558898</v>
      </c>
      <c r="M40" s="70">
        <v>0.350641113843356</v>
      </c>
      <c r="N40" s="69">
        <v>640274.78480000002</v>
      </c>
      <c r="O40" s="69">
        <v>26957240.217799999</v>
      </c>
      <c r="P40" s="69">
        <v>317</v>
      </c>
      <c r="Q40" s="69">
        <v>234</v>
      </c>
      <c r="R40" s="70">
        <v>35.4700854700855</v>
      </c>
      <c r="S40" s="69">
        <v>737.14578485804395</v>
      </c>
      <c r="T40" s="69">
        <v>606.03769145299202</v>
      </c>
      <c r="U40" s="71">
        <v>17.7859110230551</v>
      </c>
    </row>
    <row r="41" spans="1:21" ht="12" thickBot="1" x14ac:dyDescent="0.2">
      <c r="A41" s="54"/>
      <c r="B41" s="43" t="s">
        <v>34</v>
      </c>
      <c r="C41" s="44"/>
      <c r="D41" s="69">
        <v>368574.11469999998</v>
      </c>
      <c r="E41" s="69">
        <v>396514.6275</v>
      </c>
      <c r="F41" s="70">
        <v>92.953472365909093</v>
      </c>
      <c r="G41" s="69">
        <v>414998.38809999998</v>
      </c>
      <c r="H41" s="70">
        <v>-11.186615353506699</v>
      </c>
      <c r="I41" s="69">
        <v>28422.659199999998</v>
      </c>
      <c r="J41" s="70">
        <v>7.7115180004256603</v>
      </c>
      <c r="K41" s="69">
        <v>24268.956300000002</v>
      </c>
      <c r="L41" s="70">
        <v>5.8479639911642298</v>
      </c>
      <c r="M41" s="70">
        <v>0.17115292675359101</v>
      </c>
      <c r="N41" s="69">
        <v>1273889.6061</v>
      </c>
      <c r="O41" s="69">
        <v>60920289.463200003</v>
      </c>
      <c r="P41" s="69">
        <v>1868</v>
      </c>
      <c r="Q41" s="69">
        <v>1763</v>
      </c>
      <c r="R41" s="70">
        <v>5.9557572319909298</v>
      </c>
      <c r="S41" s="69">
        <v>197.30948324411099</v>
      </c>
      <c r="T41" s="69">
        <v>190.590588712422</v>
      </c>
      <c r="U41" s="71">
        <v>3.4052567678040702</v>
      </c>
    </row>
    <row r="42" spans="1:21" ht="12" thickBot="1" x14ac:dyDescent="0.2">
      <c r="A42" s="54"/>
      <c r="B42" s="43" t="s">
        <v>39</v>
      </c>
      <c r="C42" s="44"/>
      <c r="D42" s="69">
        <v>208557.1</v>
      </c>
      <c r="E42" s="69">
        <v>132031.92079999999</v>
      </c>
      <c r="F42" s="70">
        <v>157.95960456859501</v>
      </c>
      <c r="G42" s="72"/>
      <c r="H42" s="72"/>
      <c r="I42" s="69">
        <v>589.53</v>
      </c>
      <c r="J42" s="70">
        <v>0.282670788958995</v>
      </c>
      <c r="K42" s="72"/>
      <c r="L42" s="72"/>
      <c r="M42" s="72"/>
      <c r="N42" s="69">
        <v>615789.71</v>
      </c>
      <c r="O42" s="69">
        <v>10774835.960000001</v>
      </c>
      <c r="P42" s="69">
        <v>119</v>
      </c>
      <c r="Q42" s="69">
        <v>140</v>
      </c>
      <c r="R42" s="70">
        <v>-15</v>
      </c>
      <c r="S42" s="69">
        <v>1752.5806722689099</v>
      </c>
      <c r="T42" s="69">
        <v>1372.8084285714301</v>
      </c>
      <c r="U42" s="71">
        <v>21.669315981091</v>
      </c>
    </row>
    <row r="43" spans="1:21" ht="12" thickBot="1" x14ac:dyDescent="0.2">
      <c r="A43" s="54"/>
      <c r="B43" s="43" t="s">
        <v>40</v>
      </c>
      <c r="C43" s="44"/>
      <c r="D43" s="69">
        <v>65741.960000000006</v>
      </c>
      <c r="E43" s="69">
        <v>26861.414799999999</v>
      </c>
      <c r="F43" s="70">
        <v>244.74496406645</v>
      </c>
      <c r="G43" s="72"/>
      <c r="H43" s="72"/>
      <c r="I43" s="69">
        <v>8230.8700000000008</v>
      </c>
      <c r="J43" s="70">
        <v>12.519964418462701</v>
      </c>
      <c r="K43" s="72"/>
      <c r="L43" s="72"/>
      <c r="M43" s="72"/>
      <c r="N43" s="69">
        <v>188287.11</v>
      </c>
      <c r="O43" s="69">
        <v>3147939.34</v>
      </c>
      <c r="P43" s="69">
        <v>52</v>
      </c>
      <c r="Q43" s="69">
        <v>43</v>
      </c>
      <c r="R43" s="70">
        <v>20.930232558139501</v>
      </c>
      <c r="S43" s="69">
        <v>1264.2684615384601</v>
      </c>
      <c r="T43" s="69">
        <v>709.494651162791</v>
      </c>
      <c r="U43" s="71">
        <v>43.881013190867598</v>
      </c>
    </row>
    <row r="44" spans="1:21" ht="12" thickBot="1" x14ac:dyDescent="0.2">
      <c r="A44" s="55"/>
      <c r="B44" s="43" t="s">
        <v>35</v>
      </c>
      <c r="C44" s="44"/>
      <c r="D44" s="74">
        <v>10453.796899999999</v>
      </c>
      <c r="E44" s="75"/>
      <c r="F44" s="75"/>
      <c r="G44" s="74">
        <v>22614.1878</v>
      </c>
      <c r="H44" s="76">
        <v>-53.773281656394502</v>
      </c>
      <c r="I44" s="74">
        <v>1726.9395</v>
      </c>
      <c r="J44" s="76">
        <v>16.519734566490399</v>
      </c>
      <c r="K44" s="74">
        <v>2473.7865000000002</v>
      </c>
      <c r="L44" s="76">
        <v>10.939090635835299</v>
      </c>
      <c r="M44" s="76">
        <v>-0.30190438827279598</v>
      </c>
      <c r="N44" s="74">
        <v>40352.315799999997</v>
      </c>
      <c r="O44" s="74">
        <v>2919916.2245</v>
      </c>
      <c r="P44" s="74">
        <v>23</v>
      </c>
      <c r="Q44" s="74">
        <v>24</v>
      </c>
      <c r="R44" s="76">
        <v>-4.1666666666666599</v>
      </c>
      <c r="S44" s="74">
        <v>454.51290869565202</v>
      </c>
      <c r="T44" s="74">
        <v>377.18718749999999</v>
      </c>
      <c r="U44" s="77">
        <v>17.012876799816102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90112</v>
      </c>
      <c r="D2" s="32">
        <v>723239.26999401697</v>
      </c>
      <c r="E2" s="32">
        <v>593117.52678205096</v>
      </c>
      <c r="F2" s="32">
        <v>130121.74321196599</v>
      </c>
      <c r="G2" s="32">
        <v>593117.52678205096</v>
      </c>
      <c r="H2" s="32">
        <v>0.17991520733248101</v>
      </c>
    </row>
    <row r="3" spans="1:8" ht="14.25" x14ac:dyDescent="0.2">
      <c r="A3" s="32">
        <v>2</v>
      </c>
      <c r="B3" s="33">
        <v>13</v>
      </c>
      <c r="C3" s="32">
        <v>16083</v>
      </c>
      <c r="D3" s="32">
        <v>138925.70911627699</v>
      </c>
      <c r="E3" s="32">
        <v>108027.07163630601</v>
      </c>
      <c r="F3" s="32">
        <v>30898.637479971301</v>
      </c>
      <c r="G3" s="32">
        <v>108027.07163630601</v>
      </c>
      <c r="H3" s="32">
        <v>0.22241122738563801</v>
      </c>
    </row>
    <row r="4" spans="1:8" ht="14.25" x14ac:dyDescent="0.2">
      <c r="A4" s="32">
        <v>3</v>
      </c>
      <c r="B4" s="33">
        <v>14</v>
      </c>
      <c r="C4" s="32">
        <v>162486</v>
      </c>
      <c r="D4" s="32">
        <v>254335.99222991499</v>
      </c>
      <c r="E4" s="32">
        <v>217593.531458974</v>
      </c>
      <c r="F4" s="32">
        <v>36742.460770940197</v>
      </c>
      <c r="G4" s="32">
        <v>217593.531458974</v>
      </c>
      <c r="H4" s="32">
        <v>0.14446425945772401</v>
      </c>
    </row>
    <row r="5" spans="1:8" ht="14.25" x14ac:dyDescent="0.2">
      <c r="A5" s="32">
        <v>4</v>
      </c>
      <c r="B5" s="33">
        <v>15</v>
      </c>
      <c r="C5" s="32">
        <v>4056</v>
      </c>
      <c r="D5" s="32">
        <v>53818.275557264998</v>
      </c>
      <c r="E5" s="32">
        <v>43559.061637606799</v>
      </c>
      <c r="F5" s="32">
        <v>10259.213919658099</v>
      </c>
      <c r="G5" s="32">
        <v>43559.061637606799</v>
      </c>
      <c r="H5" s="32">
        <v>0.19062695364034599</v>
      </c>
    </row>
    <row r="6" spans="1:8" ht="14.25" x14ac:dyDescent="0.2">
      <c r="A6" s="32">
        <v>5</v>
      </c>
      <c r="B6" s="33">
        <v>16</v>
      </c>
      <c r="C6" s="32">
        <v>8518</v>
      </c>
      <c r="D6" s="32">
        <v>155631.882635897</v>
      </c>
      <c r="E6" s="32">
        <v>125723.696382906</v>
      </c>
      <c r="F6" s="32">
        <v>29908.186252991502</v>
      </c>
      <c r="G6" s="32">
        <v>125723.696382906</v>
      </c>
      <c r="H6" s="32">
        <v>0.19217261750255901</v>
      </c>
    </row>
    <row r="7" spans="1:8" ht="14.25" x14ac:dyDescent="0.2">
      <c r="A7" s="32">
        <v>6</v>
      </c>
      <c r="B7" s="33">
        <v>17</v>
      </c>
      <c r="C7" s="32">
        <v>36334</v>
      </c>
      <c r="D7" s="32">
        <v>448181.74298034201</v>
      </c>
      <c r="E7" s="32">
        <v>415087.09756666701</v>
      </c>
      <c r="F7" s="32">
        <v>33094.6454136752</v>
      </c>
      <c r="G7" s="32">
        <v>415087.09756666701</v>
      </c>
      <c r="H7" s="32">
        <v>7.3842020412524495E-2</v>
      </c>
    </row>
    <row r="8" spans="1:8" ht="14.25" x14ac:dyDescent="0.2">
      <c r="A8" s="32">
        <v>7</v>
      </c>
      <c r="B8" s="33">
        <v>18</v>
      </c>
      <c r="C8" s="32">
        <v>111798</v>
      </c>
      <c r="D8" s="32">
        <v>210779.63204700901</v>
      </c>
      <c r="E8" s="32">
        <v>174936.362995726</v>
      </c>
      <c r="F8" s="32">
        <v>35843.269051282099</v>
      </c>
      <c r="G8" s="32">
        <v>174936.362995726</v>
      </c>
      <c r="H8" s="32">
        <v>0.170050913853423</v>
      </c>
    </row>
    <row r="9" spans="1:8" ht="14.25" x14ac:dyDescent="0.2">
      <c r="A9" s="32">
        <v>8</v>
      </c>
      <c r="B9" s="33">
        <v>19</v>
      </c>
      <c r="C9" s="32">
        <v>28084</v>
      </c>
      <c r="D9" s="32">
        <v>172889.72743247901</v>
      </c>
      <c r="E9" s="32">
        <v>134765.35692734999</v>
      </c>
      <c r="F9" s="32">
        <v>38124.370505128201</v>
      </c>
      <c r="G9" s="32">
        <v>134765.35692734999</v>
      </c>
      <c r="H9" s="32">
        <v>0.220512641620177</v>
      </c>
    </row>
    <row r="10" spans="1:8" ht="14.25" x14ac:dyDescent="0.2">
      <c r="A10" s="32">
        <v>9</v>
      </c>
      <c r="B10" s="33">
        <v>21</v>
      </c>
      <c r="C10" s="32">
        <v>593176</v>
      </c>
      <c r="D10" s="32">
        <v>2527021.9713658099</v>
      </c>
      <c r="E10" s="32">
        <v>2752346.2387914499</v>
      </c>
      <c r="F10" s="32">
        <v>-225324.26742564101</v>
      </c>
      <c r="G10" s="32">
        <v>2752346.2387914499</v>
      </c>
      <c r="H10" s="35">
        <v>-8.9165931273584104E-2</v>
      </c>
    </row>
    <row r="11" spans="1:8" ht="14.25" x14ac:dyDescent="0.2">
      <c r="A11" s="32">
        <v>10</v>
      </c>
      <c r="B11" s="33">
        <v>22</v>
      </c>
      <c r="C11" s="32">
        <v>41243</v>
      </c>
      <c r="D11" s="32">
        <v>711341.34547863202</v>
      </c>
      <c r="E11" s="32">
        <v>636935.32597350399</v>
      </c>
      <c r="F11" s="32">
        <v>74406.019505128206</v>
      </c>
      <c r="G11" s="32">
        <v>636935.32597350399</v>
      </c>
      <c r="H11" s="32">
        <v>0.104599599022412</v>
      </c>
    </row>
    <row r="12" spans="1:8" ht="14.25" x14ac:dyDescent="0.2">
      <c r="A12" s="32">
        <v>11</v>
      </c>
      <c r="B12" s="33">
        <v>23</v>
      </c>
      <c r="C12" s="32">
        <v>373577.174</v>
      </c>
      <c r="D12" s="32">
        <v>2681665.1168463798</v>
      </c>
      <c r="E12" s="32">
        <v>2501658.1775775398</v>
      </c>
      <c r="F12" s="32">
        <v>180006.93926883701</v>
      </c>
      <c r="G12" s="32">
        <v>2501658.1775775398</v>
      </c>
      <c r="H12" s="32">
        <v>6.7125062759709697E-2</v>
      </c>
    </row>
    <row r="13" spans="1:8" ht="14.25" x14ac:dyDescent="0.2">
      <c r="A13" s="32">
        <v>12</v>
      </c>
      <c r="B13" s="33">
        <v>24</v>
      </c>
      <c r="C13" s="32">
        <v>51339.351999999999</v>
      </c>
      <c r="D13" s="32">
        <v>1044004.25267949</v>
      </c>
      <c r="E13" s="32">
        <v>994822.48477094003</v>
      </c>
      <c r="F13" s="32">
        <v>49181.767908547001</v>
      </c>
      <c r="G13" s="32">
        <v>994822.48477094003</v>
      </c>
      <c r="H13" s="32">
        <v>4.7108781197317602E-2</v>
      </c>
    </row>
    <row r="14" spans="1:8" ht="14.25" x14ac:dyDescent="0.2">
      <c r="A14" s="32">
        <v>13</v>
      </c>
      <c r="B14" s="33">
        <v>25</v>
      </c>
      <c r="C14" s="32">
        <v>101275</v>
      </c>
      <c r="D14" s="32">
        <v>1023021.6394</v>
      </c>
      <c r="E14" s="32">
        <v>957285.76159999997</v>
      </c>
      <c r="F14" s="32">
        <v>65735.877800000002</v>
      </c>
      <c r="G14" s="32">
        <v>957285.76159999997</v>
      </c>
      <c r="H14" s="32">
        <v>6.4256585851452705E-2</v>
      </c>
    </row>
    <row r="15" spans="1:8" ht="14.25" x14ac:dyDescent="0.2">
      <c r="A15" s="32">
        <v>14</v>
      </c>
      <c r="B15" s="33">
        <v>26</v>
      </c>
      <c r="C15" s="32">
        <v>124548</v>
      </c>
      <c r="D15" s="32">
        <v>534522.30413597298</v>
      </c>
      <c r="E15" s="32">
        <v>500732.43097142398</v>
      </c>
      <c r="F15" s="32">
        <v>33789.873164548801</v>
      </c>
      <c r="G15" s="32">
        <v>500732.43097142398</v>
      </c>
      <c r="H15" s="32">
        <v>6.3215085512976596E-2</v>
      </c>
    </row>
    <row r="16" spans="1:8" ht="14.25" x14ac:dyDescent="0.2">
      <c r="A16" s="32">
        <v>15</v>
      </c>
      <c r="B16" s="33">
        <v>27</v>
      </c>
      <c r="C16" s="32">
        <v>225332.72700000001</v>
      </c>
      <c r="D16" s="32">
        <v>1582032.3223999999</v>
      </c>
      <c r="E16" s="32">
        <v>1393390.3207</v>
      </c>
      <c r="F16" s="32">
        <v>188642.00169999999</v>
      </c>
      <c r="G16" s="32">
        <v>1393390.3207</v>
      </c>
      <c r="H16" s="32">
        <v>0.119240295554659</v>
      </c>
    </row>
    <row r="17" spans="1:8" ht="14.25" x14ac:dyDescent="0.2">
      <c r="A17" s="32">
        <v>16</v>
      </c>
      <c r="B17" s="33">
        <v>29</v>
      </c>
      <c r="C17" s="32">
        <v>291245</v>
      </c>
      <c r="D17" s="32">
        <v>3753970.4580358998</v>
      </c>
      <c r="E17" s="32">
        <v>3813732.3814854701</v>
      </c>
      <c r="F17" s="32">
        <v>-59761.923449572598</v>
      </c>
      <c r="G17" s="32">
        <v>3813732.3814854701</v>
      </c>
      <c r="H17" s="32">
        <v>-1.59196573648159E-2</v>
      </c>
    </row>
    <row r="18" spans="1:8" ht="14.25" x14ac:dyDescent="0.2">
      <c r="A18" s="32">
        <v>17</v>
      </c>
      <c r="B18" s="33">
        <v>31</v>
      </c>
      <c r="C18" s="32">
        <v>44347.627999999997</v>
      </c>
      <c r="D18" s="32">
        <v>310874.41448183899</v>
      </c>
      <c r="E18" s="32">
        <v>263168.19013391901</v>
      </c>
      <c r="F18" s="32">
        <v>47706.224347920099</v>
      </c>
      <c r="G18" s="32">
        <v>263168.19013391901</v>
      </c>
      <c r="H18" s="32">
        <v>0.15345818801922301</v>
      </c>
    </row>
    <row r="19" spans="1:8" ht="14.25" x14ac:dyDescent="0.2">
      <c r="A19" s="32">
        <v>18</v>
      </c>
      <c r="B19" s="33">
        <v>32</v>
      </c>
      <c r="C19" s="32">
        <v>20681.995999999999</v>
      </c>
      <c r="D19" s="32">
        <v>306052.00106823997</v>
      </c>
      <c r="E19" s="32">
        <v>284540.71612539497</v>
      </c>
      <c r="F19" s="32">
        <v>21511.284942845101</v>
      </c>
      <c r="G19" s="32">
        <v>284540.71612539497</v>
      </c>
      <c r="H19" s="32">
        <v>7.0286372471875497E-2</v>
      </c>
    </row>
    <row r="20" spans="1:8" ht="14.25" x14ac:dyDescent="0.2">
      <c r="A20" s="32">
        <v>19</v>
      </c>
      <c r="B20" s="33">
        <v>33</v>
      </c>
      <c r="C20" s="32">
        <v>41811.089</v>
      </c>
      <c r="D20" s="32">
        <v>588332.69731638301</v>
      </c>
      <c r="E20" s="32">
        <v>457999.71659068897</v>
      </c>
      <c r="F20" s="32">
        <v>130332.980725694</v>
      </c>
      <c r="G20" s="32">
        <v>457999.71659068897</v>
      </c>
      <c r="H20" s="32">
        <v>0.22152938519343601</v>
      </c>
    </row>
    <row r="21" spans="1:8" ht="14.25" x14ac:dyDescent="0.2">
      <c r="A21" s="32">
        <v>20</v>
      </c>
      <c r="B21" s="33">
        <v>34</v>
      </c>
      <c r="C21" s="32">
        <v>50720.673999999999</v>
      </c>
      <c r="D21" s="32">
        <v>325207.617232244</v>
      </c>
      <c r="E21" s="32">
        <v>239377.59405423101</v>
      </c>
      <c r="F21" s="32">
        <v>85830.023178013304</v>
      </c>
      <c r="G21" s="32">
        <v>239377.59405423101</v>
      </c>
      <c r="H21" s="32">
        <v>0.26392377862637401</v>
      </c>
    </row>
    <row r="22" spans="1:8" ht="14.25" x14ac:dyDescent="0.2">
      <c r="A22" s="32">
        <v>21</v>
      </c>
      <c r="B22" s="33">
        <v>35</v>
      </c>
      <c r="C22" s="32">
        <v>48704.966999999997</v>
      </c>
      <c r="D22" s="32">
        <v>951830.32920707995</v>
      </c>
      <c r="E22" s="32">
        <v>948644.80641681398</v>
      </c>
      <c r="F22" s="32">
        <v>3185.5227902654901</v>
      </c>
      <c r="G22" s="32">
        <v>948644.80641681398</v>
      </c>
      <c r="H22" s="32">
        <v>3.3467338584589799E-3</v>
      </c>
    </row>
    <row r="23" spans="1:8" ht="14.25" x14ac:dyDescent="0.2">
      <c r="A23" s="32">
        <v>22</v>
      </c>
      <c r="B23" s="33">
        <v>36</v>
      </c>
      <c r="C23" s="32">
        <v>177750.42199999999</v>
      </c>
      <c r="D23" s="32">
        <v>760541.53633539798</v>
      </c>
      <c r="E23" s="32">
        <v>657397.43730751297</v>
      </c>
      <c r="F23" s="32">
        <v>103144.09902788499</v>
      </c>
      <c r="G23" s="32">
        <v>657397.43730751297</v>
      </c>
      <c r="H23" s="32">
        <v>0.135619284549369</v>
      </c>
    </row>
    <row r="24" spans="1:8" ht="14.25" x14ac:dyDescent="0.2">
      <c r="A24" s="32">
        <v>23</v>
      </c>
      <c r="B24" s="33">
        <v>37</v>
      </c>
      <c r="C24" s="32">
        <v>190823.14799999999</v>
      </c>
      <c r="D24" s="32">
        <v>1861326.7093774001</v>
      </c>
      <c r="E24" s="32">
        <v>1716665.0851131999</v>
      </c>
      <c r="F24" s="32">
        <v>144661.624264199</v>
      </c>
      <c r="G24" s="32">
        <v>1716665.0851131999</v>
      </c>
      <c r="H24" s="32">
        <v>7.7719630592195693E-2</v>
      </c>
    </row>
    <row r="25" spans="1:8" ht="14.25" x14ac:dyDescent="0.2">
      <c r="A25" s="32">
        <v>24</v>
      </c>
      <c r="B25" s="33">
        <v>38</v>
      </c>
      <c r="C25" s="32">
        <v>207221.77900000001</v>
      </c>
      <c r="D25" s="32">
        <v>994688.95670531003</v>
      </c>
      <c r="E25" s="32">
        <v>1014547.9575345099</v>
      </c>
      <c r="F25" s="32">
        <v>-19859.000829203502</v>
      </c>
      <c r="G25" s="32">
        <v>1014547.9575345099</v>
      </c>
      <c r="H25" s="32">
        <v>-1.9965035999778401E-2</v>
      </c>
    </row>
    <row r="26" spans="1:8" ht="14.25" x14ac:dyDescent="0.2">
      <c r="A26" s="32">
        <v>25</v>
      </c>
      <c r="B26" s="33">
        <v>39</v>
      </c>
      <c r="C26" s="32">
        <v>81531.292000000001</v>
      </c>
      <c r="D26" s="32">
        <v>139214.65476261301</v>
      </c>
      <c r="E26" s="32">
        <v>99527.7426307883</v>
      </c>
      <c r="F26" s="32">
        <v>39686.912131824203</v>
      </c>
      <c r="G26" s="32">
        <v>99527.7426307883</v>
      </c>
      <c r="H26" s="32">
        <v>0.28507711490214799</v>
      </c>
    </row>
    <row r="27" spans="1:8" ht="14.25" x14ac:dyDescent="0.2">
      <c r="A27" s="32">
        <v>26</v>
      </c>
      <c r="B27" s="33">
        <v>42</v>
      </c>
      <c r="C27" s="32">
        <v>12705.397999999999</v>
      </c>
      <c r="D27" s="32">
        <v>148205.3217</v>
      </c>
      <c r="E27" s="32">
        <v>133480.54019999999</v>
      </c>
      <c r="F27" s="32">
        <v>14724.781499999999</v>
      </c>
      <c r="G27" s="32">
        <v>133480.54019999999</v>
      </c>
      <c r="H27" s="32">
        <v>9.9353932308896303E-2</v>
      </c>
    </row>
    <row r="28" spans="1:8" ht="14.25" x14ac:dyDescent="0.2">
      <c r="A28" s="32">
        <v>27</v>
      </c>
      <c r="B28" s="33">
        <v>75</v>
      </c>
      <c r="C28" s="32">
        <v>314</v>
      </c>
      <c r="D28" s="32">
        <v>233675.21367521401</v>
      </c>
      <c r="E28" s="32">
        <v>219544.07692307699</v>
      </c>
      <c r="F28" s="32">
        <v>14131.136752136799</v>
      </c>
      <c r="G28" s="32">
        <v>219544.07692307699</v>
      </c>
      <c r="H28" s="32">
        <v>6.04734089246525E-2</v>
      </c>
    </row>
    <row r="29" spans="1:8" ht="14.25" x14ac:dyDescent="0.2">
      <c r="A29" s="32">
        <v>28</v>
      </c>
      <c r="B29" s="33">
        <v>76</v>
      </c>
      <c r="C29" s="32">
        <v>4072</v>
      </c>
      <c r="D29" s="32">
        <v>368574.106455556</v>
      </c>
      <c r="E29" s="32">
        <v>340151.45630940201</v>
      </c>
      <c r="F29" s="32">
        <v>28422.650146153799</v>
      </c>
      <c r="G29" s="32">
        <v>340151.45630940201</v>
      </c>
      <c r="H29" s="32">
        <v>7.7115157164685894E-2</v>
      </c>
    </row>
    <row r="30" spans="1:8" ht="14.25" x14ac:dyDescent="0.2">
      <c r="A30" s="32">
        <v>29</v>
      </c>
      <c r="B30" s="33">
        <v>99</v>
      </c>
      <c r="C30" s="32">
        <v>24</v>
      </c>
      <c r="D30" s="32">
        <v>10453.7969896377</v>
      </c>
      <c r="E30" s="32">
        <v>8726.8571212464994</v>
      </c>
      <c r="F30" s="32">
        <v>1726.9398683912</v>
      </c>
      <c r="G30" s="32">
        <v>8726.8571212464994</v>
      </c>
      <c r="H30" s="32">
        <v>0.16519737948833499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2</v>
      </c>
      <c r="D32" s="38">
        <v>6691.45</v>
      </c>
      <c r="E32" s="38">
        <v>6401.71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91</v>
      </c>
      <c r="D33" s="38">
        <v>259723.17</v>
      </c>
      <c r="E33" s="38">
        <v>263589.21999999997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25</v>
      </c>
      <c r="D34" s="38">
        <v>61783.64</v>
      </c>
      <c r="E34" s="38">
        <v>61582.94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144</v>
      </c>
      <c r="D35" s="38">
        <v>322570.86</v>
      </c>
      <c r="E35" s="38">
        <v>313523.96000000002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94</v>
      </c>
      <c r="D36" s="38">
        <v>3.54</v>
      </c>
      <c r="E36" s="38">
        <v>4.2699999999999996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109</v>
      </c>
      <c r="D37" s="38">
        <v>208557.1</v>
      </c>
      <c r="E37" s="38">
        <v>207967.57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52</v>
      </c>
      <c r="D38" s="38">
        <v>65741.960000000006</v>
      </c>
      <c r="E38" s="38">
        <v>57511.09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2015-04-06T06:11:51Z</dcterms:modified>
</cp:coreProperties>
</file>