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<sst xmlns="http://schemas.openxmlformats.org/spreadsheetml/2006/main" count="114" uniqueCount="72">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</sst>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21025552.7075</v>
      </c>
      <c r="F3" s="25">
        <f>RA!I7</f>
        <v>1837489.8552000001</v>
      </c>
      <c r="G3" s="16">
        <f>SUM(G4:G38)</f>
        <v>19188095.422300003</v>
      </c>
      <c r="H3" s="27">
        <f>RA!J7</f>
        <v>8.7372264256104799</v>
      </c>
      <c r="I3" s="20">
        <f>SUM(I4:I38)</f>
        <v>21025556.482396796</v>
      </c>
      <c r="J3" s="21">
        <f>SUM(J4:J38)</f>
        <v>19188095.592023738</v>
      </c>
      <c r="K3" s="22">
        <f>E3-I3</f>
        <v>-3.7748967967927456</v>
      </c>
      <c r="L3" s="22">
        <f>G3-J3</f>
        <v>-0.16972373425960541</v>
      </c>
    </row>
    <row r="4" spans="1:13" x14ac:dyDescent="0.15">
      <c r="A4" s="42">
        <f>RA!A8</f>
        <v>42099</v>
      </c>
      <c r="B4" s="12">
        <v>12</v>
      </c>
      <c r="C4" s="39" t="s">
        <v>6</v>
      </c>
      <c r="D4" s="39"/>
      <c r="E4" s="15">
        <f>VLOOKUP(C4,RA!B8:D36,3,0)</f>
        <v>733487.72530000005</v>
      </c>
      <c r="F4" s="25">
        <f>VLOOKUP(C4,RA!B8:I39,8,0)</f>
        <v>137912.65479999999</v>
      </c>
      <c r="G4" s="16">
        <f t="shared" ref="G4:G38" si="0">E4-F4</f>
        <v>595575.07050000003</v>
      </c>
      <c r="H4" s="27">
        <f>RA!J8</f>
        <v>18.802312573614401</v>
      </c>
      <c r="I4" s="20">
        <f>VLOOKUP(B4,RMS!B:D,3,FALSE)</f>
        <v>733488.25237863197</v>
      </c>
      <c r="J4" s="21">
        <f>VLOOKUP(B4,RMS!B:E,4,FALSE)</f>
        <v>595575.08834273496</v>
      </c>
      <c r="K4" s="22">
        <f t="shared" ref="K4:K38" si="1">E4-I4</f>
        <v>-0.5270786319160834</v>
      </c>
      <c r="L4" s="22">
        <f t="shared" ref="L4:L38" si="2">G4-J4</f>
        <v>-1.784273493103683E-2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141732.94440000001</v>
      </c>
      <c r="F5" s="25">
        <f>VLOOKUP(C5,RA!B9:I40,8,0)</f>
        <v>31100.2088</v>
      </c>
      <c r="G5" s="16">
        <f t="shared" si="0"/>
        <v>110632.73560000001</v>
      </c>
      <c r="H5" s="27">
        <f>RA!J9</f>
        <v>21.942822772543799</v>
      </c>
      <c r="I5" s="20">
        <f>VLOOKUP(B5,RMS!B:D,3,FALSE)</f>
        <v>141732.98864746201</v>
      </c>
      <c r="J5" s="21">
        <f>VLOOKUP(B5,RMS!B:E,4,FALSE)</f>
        <v>110632.755048158</v>
      </c>
      <c r="K5" s="22">
        <f t="shared" si="1"/>
        <v>-4.4247462006751448E-2</v>
      </c>
      <c r="L5" s="22">
        <f t="shared" si="2"/>
        <v>-1.9448157981969416E-2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226965.43950000001</v>
      </c>
      <c r="F6" s="25">
        <f>VLOOKUP(C6,RA!B10:I41,8,0)</f>
        <v>32397.162499999999</v>
      </c>
      <c r="G6" s="16">
        <f t="shared" si="0"/>
        <v>194568.277</v>
      </c>
      <c r="H6" s="27">
        <f>RA!J10</f>
        <v>14.274050961842599</v>
      </c>
      <c r="I6" s="20">
        <f>VLOOKUP(B6,RMS!B:D,3,FALSE)</f>
        <v>226967.93946153799</v>
      </c>
      <c r="J6" s="21">
        <f>VLOOKUP(B6,RMS!B:E,4,FALSE)</f>
        <v>194568.276281197</v>
      </c>
      <c r="K6" s="22">
        <f>E6-I6</f>
        <v>-2.4999615379783791</v>
      </c>
      <c r="L6" s="22">
        <f t="shared" si="2"/>
        <v>7.1880299947224557E-4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56861.254200000003</v>
      </c>
      <c r="F7" s="25">
        <f>VLOOKUP(C7,RA!B11:I42,8,0)</f>
        <v>10732.5849</v>
      </c>
      <c r="G7" s="16">
        <f t="shared" si="0"/>
        <v>46128.669300000001</v>
      </c>
      <c r="H7" s="27">
        <f>RA!J11</f>
        <v>18.875040747870099</v>
      </c>
      <c r="I7" s="20">
        <f>VLOOKUP(B7,RMS!B:D,3,FALSE)</f>
        <v>56861.295018803401</v>
      </c>
      <c r="J7" s="21">
        <f>VLOOKUP(B7,RMS!B:E,4,FALSE)</f>
        <v>46128.669514529902</v>
      </c>
      <c r="K7" s="22">
        <f t="shared" si="1"/>
        <v>-4.0818803397996817E-2</v>
      </c>
      <c r="L7" s="22">
        <f t="shared" si="2"/>
        <v>-2.1452990040415898E-4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125574.05530000001</v>
      </c>
      <c r="F8" s="25">
        <f>VLOOKUP(C8,RA!B12:I43,8,0)</f>
        <v>20395.846699999998</v>
      </c>
      <c r="G8" s="16">
        <f t="shared" si="0"/>
        <v>105178.20860000001</v>
      </c>
      <c r="H8" s="27">
        <f>RA!J12</f>
        <v>16.242086513232199</v>
      </c>
      <c r="I8" s="20">
        <f>VLOOKUP(B8,RMS!B:D,3,FALSE)</f>
        <v>125574.10417265</v>
      </c>
      <c r="J8" s="21">
        <f>VLOOKUP(B8,RMS!B:E,4,FALSE)</f>
        <v>105178.208645299</v>
      </c>
      <c r="K8" s="22">
        <f t="shared" si="1"/>
        <v>-4.8872649989789352E-2</v>
      </c>
      <c r="L8" s="22">
        <f t="shared" si="2"/>
        <v>-4.5298991608433425E-5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415219.87599999999</v>
      </c>
      <c r="F9" s="25">
        <f>VLOOKUP(C9,RA!B13:I44,8,0)</f>
        <v>32792.764199999998</v>
      </c>
      <c r="G9" s="16">
        <f t="shared" si="0"/>
        <v>382427.11180000001</v>
      </c>
      <c r="H9" s="27">
        <f>RA!J13</f>
        <v>7.8976865259696796</v>
      </c>
      <c r="I9" s="20">
        <f>VLOOKUP(B9,RMS!B:D,3,FALSE)</f>
        <v>415220.12970769202</v>
      </c>
      <c r="J9" s="21">
        <f>VLOOKUP(B9,RMS!B:E,4,FALSE)</f>
        <v>382427.10915897402</v>
      </c>
      <c r="K9" s="22">
        <f t="shared" si="1"/>
        <v>-0.25370769202709198</v>
      </c>
      <c r="L9" s="22">
        <f t="shared" si="2"/>
        <v>2.6410259888507426E-3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200444.0478</v>
      </c>
      <c r="F10" s="25">
        <f>VLOOKUP(C10,RA!B14:I45,8,0)</f>
        <v>33264.134400000003</v>
      </c>
      <c r="G10" s="16">
        <f t="shared" si="0"/>
        <v>167179.91339999999</v>
      </c>
      <c r="H10" s="27">
        <f>RA!J14</f>
        <v>16.5952218412544</v>
      </c>
      <c r="I10" s="20">
        <f>VLOOKUP(B10,RMS!B:D,3,FALSE)</f>
        <v>200444.04461111099</v>
      </c>
      <c r="J10" s="21">
        <f>VLOOKUP(B10,RMS!B:E,4,FALSE)</f>
        <v>167179.912454701</v>
      </c>
      <c r="K10" s="22">
        <f t="shared" si="1"/>
        <v>3.1888890080153942E-3</v>
      </c>
      <c r="L10" s="22">
        <f t="shared" si="2"/>
        <v>9.4529899070039392E-4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144411.85010000001</v>
      </c>
      <c r="F11" s="25">
        <f>VLOOKUP(C11,RA!B15:I46,8,0)</f>
        <v>30738.2778</v>
      </c>
      <c r="G11" s="16">
        <f t="shared" si="0"/>
        <v>113673.57230000001</v>
      </c>
      <c r="H11" s="27">
        <f>RA!J15</f>
        <v>21.285149230284699</v>
      </c>
      <c r="I11" s="20">
        <f>VLOOKUP(B11,RMS!B:D,3,FALSE)</f>
        <v>144411.966498291</v>
      </c>
      <c r="J11" s="21">
        <f>VLOOKUP(B11,RMS!B:E,4,FALSE)</f>
        <v>113673.57306410299</v>
      </c>
      <c r="K11" s="22">
        <f t="shared" si="1"/>
        <v>-0.1163982909929473</v>
      </c>
      <c r="L11" s="22">
        <f t="shared" si="2"/>
        <v>-7.6410298061091453E-4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1235947.4158000001</v>
      </c>
      <c r="F12" s="25">
        <f>VLOOKUP(C12,RA!B16:I47,8,0)</f>
        <v>80458.426900000006</v>
      </c>
      <c r="G12" s="16">
        <f t="shared" si="0"/>
        <v>1155488.9889</v>
      </c>
      <c r="H12" s="27">
        <f>RA!J16</f>
        <v>6.5098584188487596</v>
      </c>
      <c r="I12" s="20">
        <f>VLOOKUP(B12,RMS!B:D,3,FALSE)</f>
        <v>1235946.7669418801</v>
      </c>
      <c r="J12" s="21">
        <f>VLOOKUP(B12,RMS!B:E,4,FALSE)</f>
        <v>1155488.9898683799</v>
      </c>
      <c r="K12" s="22">
        <f t="shared" si="1"/>
        <v>0.64885811996646225</v>
      </c>
      <c r="L12" s="22">
        <f t="shared" si="2"/>
        <v>-9.6837989985942841E-4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608440.93590000004</v>
      </c>
      <c r="F13" s="25">
        <f>VLOOKUP(C13,RA!B17:I48,8,0)</f>
        <v>69947.610799999995</v>
      </c>
      <c r="G13" s="16">
        <f t="shared" si="0"/>
        <v>538493.32510000002</v>
      </c>
      <c r="H13" s="27">
        <f>RA!J17</f>
        <v>11.4962039325204</v>
      </c>
      <c r="I13" s="20">
        <f>VLOOKUP(B13,RMS!B:D,3,FALSE)</f>
        <v>608441.05768974405</v>
      </c>
      <c r="J13" s="21">
        <f>VLOOKUP(B13,RMS!B:E,4,FALSE)</f>
        <v>538493.32505128195</v>
      </c>
      <c r="K13" s="22">
        <f t="shared" si="1"/>
        <v>-0.12178974400740117</v>
      </c>
      <c r="L13" s="22">
        <f t="shared" si="2"/>
        <v>4.8718065954744816E-5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2515250.7593</v>
      </c>
      <c r="F14" s="25">
        <f>VLOOKUP(C14,RA!B18:I49,8,0)</f>
        <v>201647.28270000001</v>
      </c>
      <c r="G14" s="16">
        <f t="shared" si="0"/>
        <v>2313603.4766000002</v>
      </c>
      <c r="H14" s="27">
        <f>RA!J18</f>
        <v>8.0169852629770801</v>
      </c>
      <c r="I14" s="20">
        <f>VLOOKUP(B14,RMS!B:D,3,FALSE)</f>
        <v>2515250.4795936798</v>
      </c>
      <c r="J14" s="21">
        <f>VLOOKUP(B14,RMS!B:E,4,FALSE)</f>
        <v>2313603.4673734298</v>
      </c>
      <c r="K14" s="22">
        <f t="shared" si="1"/>
        <v>0.27970632025972009</v>
      </c>
      <c r="L14" s="22">
        <f t="shared" si="2"/>
        <v>9.2265703715384007E-3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926514.46499999997</v>
      </c>
      <c r="F15" s="25">
        <f>VLOOKUP(C15,RA!B19:I50,8,0)</f>
        <v>39672.657099999997</v>
      </c>
      <c r="G15" s="16">
        <f t="shared" si="0"/>
        <v>886841.80790000001</v>
      </c>
      <c r="H15" s="27">
        <f>RA!J19</f>
        <v>4.2819252800332697</v>
      </c>
      <c r="I15" s="20">
        <f>VLOOKUP(B15,RMS!B:D,3,FALSE)</f>
        <v>926514.43173589697</v>
      </c>
      <c r="J15" s="21">
        <f>VLOOKUP(B15,RMS!B:E,4,FALSE)</f>
        <v>886841.80820256402</v>
      </c>
      <c r="K15" s="22">
        <f t="shared" si="1"/>
        <v>3.3264102996326983E-2</v>
      </c>
      <c r="L15" s="22">
        <f t="shared" si="2"/>
        <v>-3.0256400350481272E-4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1053697.4759</v>
      </c>
      <c r="F16" s="25">
        <f>VLOOKUP(C16,RA!B20:I51,8,0)</f>
        <v>69851.048800000004</v>
      </c>
      <c r="G16" s="16">
        <f t="shared" si="0"/>
        <v>983846.42709999997</v>
      </c>
      <c r="H16" s="27">
        <f>RA!J20</f>
        <v>6.6291369579620403</v>
      </c>
      <c r="I16" s="20">
        <f>VLOOKUP(B16,RMS!B:D,3,FALSE)</f>
        <v>1053697.5967000001</v>
      </c>
      <c r="J16" s="21">
        <f>VLOOKUP(B16,RMS!B:E,4,FALSE)</f>
        <v>983846.42709999997</v>
      </c>
      <c r="K16" s="22">
        <f t="shared" si="1"/>
        <v>-0.12080000014975667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447974.24339999998</v>
      </c>
      <c r="F17" s="25">
        <f>VLOOKUP(C17,RA!B21:I52,8,0)</f>
        <v>26070.522199999999</v>
      </c>
      <c r="G17" s="16">
        <f t="shared" si="0"/>
        <v>421903.72119999997</v>
      </c>
      <c r="H17" s="27">
        <f>RA!J21</f>
        <v>5.8196475766401203</v>
      </c>
      <c r="I17" s="20">
        <f>VLOOKUP(B17,RMS!B:D,3,FALSE)</f>
        <v>447973.445875698</v>
      </c>
      <c r="J17" s="21">
        <f>VLOOKUP(B17,RMS!B:E,4,FALSE)</f>
        <v>421903.72102685901</v>
      </c>
      <c r="K17" s="22">
        <f t="shared" si="1"/>
        <v>0.79752430197549984</v>
      </c>
      <c r="L17" s="22">
        <f t="shared" si="2"/>
        <v>1.7314095748588443E-4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1433675.6305</v>
      </c>
      <c r="F18" s="25">
        <f>VLOOKUP(C18,RA!B22:I53,8,0)</f>
        <v>167717.7199</v>
      </c>
      <c r="G18" s="16">
        <f t="shared" si="0"/>
        <v>1265957.9106000001</v>
      </c>
      <c r="H18" s="27">
        <f>RA!J22</f>
        <v>11.698442543904299</v>
      </c>
      <c r="I18" s="20">
        <f>VLOOKUP(B18,RMS!B:D,3,FALSE)</f>
        <v>1433676.40893761</v>
      </c>
      <c r="J18" s="21">
        <f>VLOOKUP(B18,RMS!B:E,4,FALSE)</f>
        <v>1265957.90905385</v>
      </c>
      <c r="K18" s="22">
        <f t="shared" si="1"/>
        <v>-0.77843761001713574</v>
      </c>
      <c r="L18" s="22">
        <f t="shared" si="2"/>
        <v>1.5461500734090805E-3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3094389.7267999998</v>
      </c>
      <c r="F19" s="25">
        <f>VLOOKUP(C19,RA!B23:I54,8,0)</f>
        <v>248732.61550000001</v>
      </c>
      <c r="G19" s="16">
        <f t="shared" si="0"/>
        <v>2845657.1113</v>
      </c>
      <c r="H19" s="27">
        <f>RA!J23</f>
        <v>8.0381799792627202</v>
      </c>
      <c r="I19" s="20">
        <f>VLOOKUP(B19,RMS!B:D,3,FALSE)</f>
        <v>3094390.9934213702</v>
      </c>
      <c r="J19" s="21">
        <f>VLOOKUP(B19,RMS!B:E,4,FALSE)</f>
        <v>2845657.1528350399</v>
      </c>
      <c r="K19" s="22">
        <f t="shared" si="1"/>
        <v>-1.2666213703341782</v>
      </c>
      <c r="L19" s="22">
        <f t="shared" si="2"/>
        <v>-4.1535039898008108E-2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290693.03480000002</v>
      </c>
      <c r="F20" s="25">
        <f>VLOOKUP(C20,RA!B24:I55,8,0)</f>
        <v>43574.168899999997</v>
      </c>
      <c r="G20" s="16">
        <f t="shared" si="0"/>
        <v>247118.86590000003</v>
      </c>
      <c r="H20" s="27">
        <f>RA!J24</f>
        <v>14.9897533423804</v>
      </c>
      <c r="I20" s="20">
        <f>VLOOKUP(B20,RMS!B:D,3,FALSE)</f>
        <v>290693.00715914799</v>
      </c>
      <c r="J20" s="21">
        <f>VLOOKUP(B20,RMS!B:E,4,FALSE)</f>
        <v>247118.855653759</v>
      </c>
      <c r="K20" s="22">
        <f t="shared" si="1"/>
        <v>2.7640852029435337E-2</v>
      </c>
      <c r="L20" s="22">
        <f t="shared" si="2"/>
        <v>1.0246241028653458E-2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282857.212</v>
      </c>
      <c r="F21" s="25">
        <f>VLOOKUP(C21,RA!B25:I56,8,0)</f>
        <v>21752.024600000001</v>
      </c>
      <c r="G21" s="16">
        <f t="shared" si="0"/>
        <v>261105.1874</v>
      </c>
      <c r="H21" s="27">
        <f>RA!J25</f>
        <v>7.6901078272665702</v>
      </c>
      <c r="I21" s="20">
        <f>VLOOKUP(B21,RMS!B:D,3,FALSE)</f>
        <v>282857.20850711002</v>
      </c>
      <c r="J21" s="21">
        <f>VLOOKUP(B21,RMS!B:E,4,FALSE)</f>
        <v>261105.18928724399</v>
      </c>
      <c r="K21" s="22">
        <f t="shared" si="1"/>
        <v>3.4928899840451777E-3</v>
      </c>
      <c r="L21" s="22">
        <f t="shared" si="2"/>
        <v>-1.8872439977712929E-3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687079.57629999996</v>
      </c>
      <c r="F22" s="25">
        <f>VLOOKUP(C22,RA!B26:I57,8,0)</f>
        <v>136215.50099999999</v>
      </c>
      <c r="G22" s="16">
        <f t="shared" si="0"/>
        <v>550864.07529999991</v>
      </c>
      <c r="H22" s="27">
        <f>RA!J26</f>
        <v>19.825287448294699</v>
      </c>
      <c r="I22" s="20">
        <f>VLOOKUP(B22,RMS!B:D,3,FALSE)</f>
        <v>687079.48876662098</v>
      </c>
      <c r="J22" s="21">
        <f>VLOOKUP(B22,RMS!B:E,4,FALSE)</f>
        <v>550864.02294678998</v>
      </c>
      <c r="K22" s="22">
        <f t="shared" si="1"/>
        <v>8.7533378973603249E-2</v>
      </c>
      <c r="L22" s="22">
        <f t="shared" si="2"/>
        <v>5.2353209932334721E-2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313844.19699999999</v>
      </c>
      <c r="F23" s="25">
        <f>VLOOKUP(C23,RA!B27:I58,8,0)</f>
        <v>82628.457599999994</v>
      </c>
      <c r="G23" s="16">
        <f t="shared" si="0"/>
        <v>231215.73939999999</v>
      </c>
      <c r="H23" s="27">
        <f>RA!J27</f>
        <v>26.3278589790207</v>
      </c>
      <c r="I23" s="20">
        <f>VLOOKUP(B23,RMS!B:D,3,FALSE)</f>
        <v>313844.13705399702</v>
      </c>
      <c r="J23" s="21">
        <f>VLOOKUP(B23,RMS!B:E,4,FALSE)</f>
        <v>231215.76842979799</v>
      </c>
      <c r="K23" s="22">
        <f t="shared" si="1"/>
        <v>5.9946002962533385E-2</v>
      </c>
      <c r="L23" s="22">
        <f t="shared" si="2"/>
        <v>-2.9029797995463014E-2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896039.45270000002</v>
      </c>
      <c r="F24" s="25">
        <f>VLOOKUP(C24,RA!B28:I59,8,0)</f>
        <v>3855.4513000000002</v>
      </c>
      <c r="G24" s="16">
        <f t="shared" si="0"/>
        <v>892184.00140000007</v>
      </c>
      <c r="H24" s="27">
        <f>RA!J28</f>
        <v>0.43027695804939398</v>
      </c>
      <c r="I24" s="20">
        <f>VLOOKUP(B24,RMS!B:D,3,FALSE)</f>
        <v>896039.44693185796</v>
      </c>
      <c r="J24" s="21">
        <f>VLOOKUP(B24,RMS!B:E,4,FALSE)</f>
        <v>892184.00518495601</v>
      </c>
      <c r="K24" s="22">
        <f t="shared" si="1"/>
        <v>5.7681420585140586E-3</v>
      </c>
      <c r="L24" s="22">
        <f t="shared" si="2"/>
        <v>-3.784955944865942E-3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751419.49010000005</v>
      </c>
      <c r="F25" s="25">
        <f>VLOOKUP(C25,RA!B29:I60,8,0)</f>
        <v>107434.9961</v>
      </c>
      <c r="G25" s="16">
        <f t="shared" si="0"/>
        <v>643984.49400000006</v>
      </c>
      <c r="H25" s="27">
        <f>RA!J29</f>
        <v>14.297605733609901</v>
      </c>
      <c r="I25" s="20">
        <f>VLOOKUP(B25,RMS!B:D,3,FALSE)</f>
        <v>751419.49522743397</v>
      </c>
      <c r="J25" s="21">
        <f>VLOOKUP(B25,RMS!B:E,4,FALSE)</f>
        <v>643984.47138070001</v>
      </c>
      <c r="K25" s="22">
        <f t="shared" si="1"/>
        <v>-5.1274339202791452E-3</v>
      </c>
      <c r="L25" s="22">
        <f t="shared" si="2"/>
        <v>2.2619300056248903E-2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1736367.6325000001</v>
      </c>
      <c r="F26" s="25">
        <f>VLOOKUP(C26,RA!B30:I61,8,0)</f>
        <v>121703.0438</v>
      </c>
      <c r="G26" s="16">
        <f t="shared" si="0"/>
        <v>1614664.5887</v>
      </c>
      <c r="H26" s="27">
        <f>RA!J30</f>
        <v>7.00905969001355</v>
      </c>
      <c r="I26" s="20">
        <f>VLOOKUP(B26,RMS!B:D,3,FALSE)</f>
        <v>1736367.6477057701</v>
      </c>
      <c r="J26" s="21">
        <f>VLOOKUP(B26,RMS!B:E,4,FALSE)</f>
        <v>1614664.74182128</v>
      </c>
      <c r="K26" s="22">
        <f t="shared" si="1"/>
        <v>-1.5205770032480359E-2</v>
      </c>
      <c r="L26" s="22">
        <f t="shared" si="2"/>
        <v>-0.15312128001824021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1053183.6465</v>
      </c>
      <c r="F27" s="25">
        <f>VLOOKUP(C27,RA!B31:I62,8,0)</f>
        <v>-25581.912100000001</v>
      </c>
      <c r="G27" s="16">
        <f t="shared" si="0"/>
        <v>1078765.5586000001</v>
      </c>
      <c r="H27" s="27">
        <f>RA!J31</f>
        <v>-2.4290077219690298</v>
      </c>
      <c r="I27" s="20">
        <f>VLOOKUP(B27,RMS!B:D,3,FALSE)</f>
        <v>1053183.5916663699</v>
      </c>
      <c r="J27" s="21">
        <f>VLOOKUP(B27,RMS!B:E,4,FALSE)</f>
        <v>1078765.5692946899</v>
      </c>
      <c r="K27" s="22">
        <f t="shared" si="1"/>
        <v>5.4833630099892616E-2</v>
      </c>
      <c r="L27" s="22">
        <f t="shared" si="2"/>
        <v>-1.0694689815863967E-2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132861.00279999999</v>
      </c>
      <c r="F28" s="25">
        <f>VLOOKUP(C28,RA!B32:I63,8,0)</f>
        <v>37818.844400000002</v>
      </c>
      <c r="G28" s="16">
        <f t="shared" si="0"/>
        <v>95042.158399999986</v>
      </c>
      <c r="H28" s="27">
        <f>RA!J32</f>
        <v>28.464969857957399</v>
      </c>
      <c r="I28" s="20">
        <f>VLOOKUP(B28,RMS!B:D,3,FALSE)</f>
        <v>132860.94750019701</v>
      </c>
      <c r="J28" s="21">
        <f>VLOOKUP(B28,RMS!B:E,4,FALSE)</f>
        <v>95042.155910607602</v>
      </c>
      <c r="K28" s="22">
        <f t="shared" si="1"/>
        <v>5.5299802974332124E-2</v>
      </c>
      <c r="L28" s="22">
        <f t="shared" si="2"/>
        <v>2.4893923837225884E-3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136903.80780000001</v>
      </c>
      <c r="F30" s="25">
        <f>VLOOKUP(C30,RA!B34:I66,8,0)</f>
        <v>13090.3364</v>
      </c>
      <c r="G30" s="16">
        <f t="shared" si="0"/>
        <v>123813.47140000001</v>
      </c>
      <c r="H30" s="27">
        <f>RA!J34</f>
        <v>9.5617036592023901</v>
      </c>
      <c r="I30" s="20">
        <f>VLOOKUP(B30,RMS!B:D,3,FALSE)</f>
        <v>136903.80650000001</v>
      </c>
      <c r="J30" s="21">
        <f>VLOOKUP(B30,RMS!B:E,4,FALSE)</f>
        <v>123813.4712</v>
      </c>
      <c r="K30" s="22">
        <f t="shared" si="1"/>
        <v>1.3000000035390258E-3</v>
      </c>
      <c r="L30" s="22">
        <f t="shared" si="2"/>
        <v>2.0000000949949026E-4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264147.44</v>
      </c>
      <c r="F31" s="25">
        <f>VLOOKUP(C31,RA!B34:I67,8,0)</f>
        <v>6993.28</v>
      </c>
      <c r="G31" s="16">
        <f t="shared" si="0"/>
        <v>257154.16</v>
      </c>
      <c r="H31" s="27">
        <f>RA!J35</f>
        <v>0.64540743331319805</v>
      </c>
      <c r="I31" s="20">
        <f>VLOOKUP(B31,RMS!B:D,3,FALSE)</f>
        <v>264147.44</v>
      </c>
      <c r="J31" s="21">
        <f>VLOOKUP(B31,RMS!B:E,4,FALSE)</f>
        <v>257154.16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94242.12</v>
      </c>
      <c r="F32" s="25">
        <f>VLOOKUP(C32,RA!B34:I68,8,0)</f>
        <v>-483.78</v>
      </c>
      <c r="G32" s="16">
        <f t="shared" si="0"/>
        <v>94725.9</v>
      </c>
      <c r="H32" s="27">
        <f>RA!J34</f>
        <v>9.5617036592023901</v>
      </c>
      <c r="I32" s="20">
        <f>VLOOKUP(B32,RMS!B:D,3,FALSE)</f>
        <v>94242.12</v>
      </c>
      <c r="J32" s="21">
        <f>VLOOKUP(B32,RMS!B:E,4,FALSE)</f>
        <v>94725.9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244403.12</v>
      </c>
      <c r="F33" s="25">
        <f>VLOOKUP(C33,RA!B35:I69,8,0)</f>
        <v>7756.5</v>
      </c>
      <c r="G33" s="16">
        <f t="shared" si="0"/>
        <v>236646.62</v>
      </c>
      <c r="H33" s="27">
        <f>RA!J35</f>
        <v>0.64540743331319805</v>
      </c>
      <c r="I33" s="20">
        <f>VLOOKUP(B33,RMS!B:D,3,FALSE)</f>
        <v>244403.12</v>
      </c>
      <c r="J33" s="21">
        <f>VLOOKUP(B33,RMS!B:E,4,FALSE)</f>
        <v>236646.62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167677.77780000001</v>
      </c>
      <c r="F34" s="25">
        <f>VLOOKUP(C34,RA!B8:I70,8,0)</f>
        <v>10527.2762</v>
      </c>
      <c r="G34" s="16">
        <f t="shared" si="0"/>
        <v>157150.50160000002</v>
      </c>
      <c r="H34" s="27">
        <f>RA!J36</f>
        <v>2.6474911132964198</v>
      </c>
      <c r="I34" s="20">
        <f>VLOOKUP(B34,RMS!B:D,3,FALSE)</f>
        <v>167677.77777777801</v>
      </c>
      <c r="J34" s="21">
        <f>VLOOKUP(B34,RMS!B:E,4,FALSE)</f>
        <v>157150.5</v>
      </c>
      <c r="K34" s="22">
        <f t="shared" si="1"/>
        <v>2.2221996914595366E-5</v>
      </c>
      <c r="L34" s="22">
        <f t="shared" si="2"/>
        <v>1.6000000177882612E-3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372271.29310000001</v>
      </c>
      <c r="F35" s="25">
        <f>VLOOKUP(C35,RA!B8:I71,8,0)</f>
        <v>29100.415199999999</v>
      </c>
      <c r="G35" s="16">
        <f t="shared" si="0"/>
        <v>343170.87790000002</v>
      </c>
      <c r="H35" s="27">
        <f>RA!J37</f>
        <v>-0.51333734852314505</v>
      </c>
      <c r="I35" s="20">
        <f>VLOOKUP(B35,RMS!B:D,3,FALSE)</f>
        <v>372271.28747008502</v>
      </c>
      <c r="J35" s="21">
        <f>VLOOKUP(B35,RMS!B:E,4,FALSE)</f>
        <v>343170.87341282098</v>
      </c>
      <c r="K35" s="22">
        <f t="shared" si="1"/>
        <v>5.6299149873666465E-3</v>
      </c>
      <c r="L35" s="22">
        <f t="shared" si="2"/>
        <v>4.4871790450997651E-3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177792.14</v>
      </c>
      <c r="F36" s="25">
        <f>VLOOKUP(C36,RA!B9:I72,8,0)</f>
        <v>-992.99</v>
      </c>
      <c r="G36" s="16">
        <f t="shared" si="0"/>
        <v>178785.13</v>
      </c>
      <c r="H36" s="27">
        <f>RA!J38</f>
        <v>3.1736501563482502</v>
      </c>
      <c r="I36" s="20">
        <f>VLOOKUP(B36,RMS!B:D,3,FALSE)</f>
        <v>177792.14</v>
      </c>
      <c r="J36" s="21">
        <f>VLOOKUP(B36,RMS!B:E,4,FALSE)</f>
        <v>178785.13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56002.84</v>
      </c>
      <c r="F37" s="25">
        <f>VLOOKUP(C37,RA!B10:I73,8,0)</f>
        <v>7613.45</v>
      </c>
      <c r="G37" s="16">
        <f t="shared" si="0"/>
        <v>48389.39</v>
      </c>
      <c r="H37" s="27">
        <f>RA!J39</f>
        <v>90</v>
      </c>
      <c r="I37" s="20">
        <f>VLOOKUP(B37,RMS!B:D,3,FALSE)</f>
        <v>56002.84</v>
      </c>
      <c r="J37" s="21">
        <f>VLOOKUP(B37,RMS!B:E,4,FALSE)</f>
        <v>48389.39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7179.0789000000004</v>
      </c>
      <c r="F38" s="25">
        <f>VLOOKUP(C38,RA!B8:I74,8,0)</f>
        <v>1020.7038</v>
      </c>
      <c r="G38" s="16">
        <f t="shared" si="0"/>
        <v>6158.3751000000002</v>
      </c>
      <c r="H38" s="27">
        <f>RA!J40</f>
        <v>6.27827750231552</v>
      </c>
      <c r="I38" s="20">
        <f>VLOOKUP(B38,RMS!B:D,3,FALSE)</f>
        <v>7179.0787383707702</v>
      </c>
      <c r="J38" s="21">
        <f>VLOOKUP(B38,RMS!B:E,4,FALSE)</f>
        <v>6158.3744799939504</v>
      </c>
      <c r="K38" s="22">
        <f t="shared" si="1"/>
        <v>1.6162923020601738E-4</v>
      </c>
      <c r="L38" s="22">
        <f t="shared" si="2"/>
        <v>6.2000604975764873E-4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0" t="s">
        <v>5</v>
      </c>
      <c r="B7" s="51"/>
      <c r="C7" s="52"/>
      <c r="D7" s="66">
        <v>21030585.287500001</v>
      </c>
      <c r="E7" s="66">
        <v>28345744.321199998</v>
      </c>
      <c r="F7" s="67">
        <v>74.193095969510495</v>
      </c>
      <c r="G7" s="66">
        <v>25574118.183699999</v>
      </c>
      <c r="H7" s="67">
        <v>-17.7661370904897</v>
      </c>
      <c r="I7" s="66">
        <v>1837489.8552000001</v>
      </c>
      <c r="J7" s="67">
        <v>8.7372264256104799</v>
      </c>
      <c r="K7" s="66">
        <v>1227001.7087999999</v>
      </c>
      <c r="L7" s="67">
        <v>4.7978260676923199</v>
      </c>
      <c r="M7" s="67">
        <v>0.49754465867619102</v>
      </c>
      <c r="N7" s="66">
        <v>90480315.211999997</v>
      </c>
      <c r="O7" s="66">
        <v>2377040465.3058</v>
      </c>
      <c r="P7" s="66">
        <v>1120086</v>
      </c>
      <c r="Q7" s="66">
        <v>1172519</v>
      </c>
      <c r="R7" s="67">
        <v>-4.4718251900395698</v>
      </c>
      <c r="S7" s="66">
        <v>18.7758665740845</v>
      </c>
      <c r="T7" s="66">
        <v>20.417090303867099</v>
      </c>
      <c r="U7" s="68">
        <v>-8.7411343881616705</v>
      </c>
      <c r="V7" s="56"/>
      <c r="W7" s="56"/>
    </row>
    <row r="8" spans="1:23" ht="13.5" thickBot="1" x14ac:dyDescent="0.25">
      <c r="A8" s="53">
        <v>42099</v>
      </c>
      <c r="B8" s="43" t="s">
        <v>6</v>
      </c>
      <c r="C8" s="44"/>
      <c r="D8" s="69">
        <v>733487.72530000005</v>
      </c>
      <c r="E8" s="69">
        <v>944720.28379999998</v>
      </c>
      <c r="F8" s="70">
        <v>77.640730052884294</v>
      </c>
      <c r="G8" s="69">
        <v>535623.94579999999</v>
      </c>
      <c r="H8" s="70">
        <v>36.9408016671984</v>
      </c>
      <c r="I8" s="69">
        <v>137912.65479999999</v>
      </c>
      <c r="J8" s="70">
        <v>18.802312573614401</v>
      </c>
      <c r="K8" s="69">
        <v>123873.53569999999</v>
      </c>
      <c r="L8" s="70">
        <v>23.1269600008238</v>
      </c>
      <c r="M8" s="70">
        <v>0.113334289044597</v>
      </c>
      <c r="N8" s="69">
        <v>3124603.2201</v>
      </c>
      <c r="O8" s="69">
        <v>98335614.806400001</v>
      </c>
      <c r="P8" s="69">
        <v>35424</v>
      </c>
      <c r="Q8" s="69">
        <v>34829</v>
      </c>
      <c r="R8" s="70">
        <v>1.70834649286513</v>
      </c>
      <c r="S8" s="69">
        <v>20.705954304991</v>
      </c>
      <c r="T8" s="69">
        <v>20.765418682706901</v>
      </c>
      <c r="U8" s="71">
        <v>-0.28718491715032501</v>
      </c>
      <c r="V8" s="56"/>
      <c r="W8" s="56"/>
    </row>
    <row r="9" spans="1:23" ht="12" customHeight="1" thickBot="1" x14ac:dyDescent="0.25">
      <c r="A9" s="54"/>
      <c r="B9" s="43" t="s">
        <v>7</v>
      </c>
      <c r="C9" s="44"/>
      <c r="D9" s="69">
        <v>141732.94440000001</v>
      </c>
      <c r="E9" s="69">
        <v>175444.05439999999</v>
      </c>
      <c r="F9" s="70">
        <v>80.785265071940799</v>
      </c>
      <c r="G9" s="69">
        <v>123960.72169999999</v>
      </c>
      <c r="H9" s="70">
        <v>14.336979049711401</v>
      </c>
      <c r="I9" s="69">
        <v>31100.2088</v>
      </c>
      <c r="J9" s="70">
        <v>21.942822772543799</v>
      </c>
      <c r="K9" s="69">
        <v>28597.281900000002</v>
      </c>
      <c r="L9" s="70">
        <v>23.069631660590801</v>
      </c>
      <c r="M9" s="70">
        <v>8.7523244647947002E-2</v>
      </c>
      <c r="N9" s="69">
        <v>516127.49310000002</v>
      </c>
      <c r="O9" s="69">
        <v>15193737.889900001</v>
      </c>
      <c r="P9" s="69">
        <v>7746</v>
      </c>
      <c r="Q9" s="69">
        <v>7704</v>
      </c>
      <c r="R9" s="70">
        <v>0.54517133956386599</v>
      </c>
      <c r="S9" s="69">
        <v>18.297565762974401</v>
      </c>
      <c r="T9" s="69">
        <v>18.032925791796501</v>
      </c>
      <c r="U9" s="71">
        <v>1.44631244727359</v>
      </c>
      <c r="V9" s="56"/>
      <c r="W9" s="56"/>
    </row>
    <row r="10" spans="1:23" ht="13.5" thickBot="1" x14ac:dyDescent="0.25">
      <c r="A10" s="54"/>
      <c r="B10" s="43" t="s">
        <v>8</v>
      </c>
      <c r="C10" s="44"/>
      <c r="D10" s="69">
        <v>226965.43950000001</v>
      </c>
      <c r="E10" s="69">
        <v>262572.75469999999</v>
      </c>
      <c r="F10" s="70">
        <v>86.439067053745603</v>
      </c>
      <c r="G10" s="69">
        <v>211217.50649999999</v>
      </c>
      <c r="H10" s="70">
        <v>7.4557896553901601</v>
      </c>
      <c r="I10" s="69">
        <v>32397.162499999999</v>
      </c>
      <c r="J10" s="70">
        <v>14.274050961842599</v>
      </c>
      <c r="K10" s="69">
        <v>51769.0599</v>
      </c>
      <c r="L10" s="70">
        <v>24.5098338475083</v>
      </c>
      <c r="M10" s="70">
        <v>-0.37419836167432502</v>
      </c>
      <c r="N10" s="69">
        <v>843929.26899999997</v>
      </c>
      <c r="O10" s="69">
        <v>24298788.577100001</v>
      </c>
      <c r="P10" s="69">
        <v>113228</v>
      </c>
      <c r="Q10" s="69">
        <v>117709</v>
      </c>
      <c r="R10" s="70">
        <v>-3.80684569574119</v>
      </c>
      <c r="S10" s="69">
        <v>2.00449923605469</v>
      </c>
      <c r="T10" s="69">
        <v>2.1606964191353302</v>
      </c>
      <c r="U10" s="71">
        <v>-7.7923293893626298</v>
      </c>
      <c r="V10" s="56"/>
      <c r="W10" s="56"/>
    </row>
    <row r="11" spans="1:23" ht="13.5" thickBot="1" x14ac:dyDescent="0.25">
      <c r="A11" s="54"/>
      <c r="B11" s="43" t="s">
        <v>9</v>
      </c>
      <c r="C11" s="44"/>
      <c r="D11" s="69">
        <v>56861.254200000003</v>
      </c>
      <c r="E11" s="69">
        <v>80780.145600000003</v>
      </c>
      <c r="F11" s="70">
        <v>70.390135815749304</v>
      </c>
      <c r="G11" s="69">
        <v>41667.825100000002</v>
      </c>
      <c r="H11" s="70">
        <v>36.463216075081398</v>
      </c>
      <c r="I11" s="69">
        <v>10732.5849</v>
      </c>
      <c r="J11" s="70">
        <v>18.875040747870099</v>
      </c>
      <c r="K11" s="69">
        <v>9530.6332999999995</v>
      </c>
      <c r="L11" s="70">
        <v>22.8728839989299</v>
      </c>
      <c r="M11" s="70">
        <v>0.12611455736105201</v>
      </c>
      <c r="N11" s="69">
        <v>236437.73139999999</v>
      </c>
      <c r="O11" s="69">
        <v>7453040.3141999999</v>
      </c>
      <c r="P11" s="69">
        <v>3179</v>
      </c>
      <c r="Q11" s="69">
        <v>3095</v>
      </c>
      <c r="R11" s="70">
        <v>2.7140549273021</v>
      </c>
      <c r="S11" s="69">
        <v>17.886522239697999</v>
      </c>
      <c r="T11" s="69">
        <v>17.388769014539601</v>
      </c>
      <c r="U11" s="71">
        <v>2.7828396067610299</v>
      </c>
      <c r="V11" s="56"/>
      <c r="W11" s="56"/>
    </row>
    <row r="12" spans="1:23" ht="13.5" thickBot="1" x14ac:dyDescent="0.25">
      <c r="A12" s="54"/>
      <c r="B12" s="43" t="s">
        <v>10</v>
      </c>
      <c r="C12" s="44"/>
      <c r="D12" s="69">
        <v>125574.05530000001</v>
      </c>
      <c r="E12" s="69">
        <v>263016.5625</v>
      </c>
      <c r="F12" s="70">
        <v>47.743782409140103</v>
      </c>
      <c r="G12" s="69">
        <v>101547.1915</v>
      </c>
      <c r="H12" s="70">
        <v>23.6607861281914</v>
      </c>
      <c r="I12" s="69">
        <v>20395.846699999998</v>
      </c>
      <c r="J12" s="70">
        <v>16.242086513232199</v>
      </c>
      <c r="K12" s="69">
        <v>20273.124800000001</v>
      </c>
      <c r="L12" s="70">
        <v>19.9642397790982</v>
      </c>
      <c r="M12" s="70">
        <v>6.0534279352930003E-3</v>
      </c>
      <c r="N12" s="69">
        <v>668442.48710000003</v>
      </c>
      <c r="O12" s="69">
        <v>27061114.015900001</v>
      </c>
      <c r="P12" s="69">
        <v>1948</v>
      </c>
      <c r="Q12" s="69">
        <v>1865</v>
      </c>
      <c r="R12" s="70">
        <v>4.4504021447721298</v>
      </c>
      <c r="S12" s="69">
        <v>64.463067402464105</v>
      </c>
      <c r="T12" s="69">
        <v>83.448709705093904</v>
      </c>
      <c r="U12" s="71">
        <v>-29.451968495535901</v>
      </c>
      <c r="V12" s="56"/>
      <c r="W12" s="56"/>
    </row>
    <row r="13" spans="1:23" ht="13.5" thickBot="1" x14ac:dyDescent="0.25">
      <c r="A13" s="54"/>
      <c r="B13" s="43" t="s">
        <v>11</v>
      </c>
      <c r="C13" s="44"/>
      <c r="D13" s="69">
        <v>415219.87599999999</v>
      </c>
      <c r="E13" s="69">
        <v>406097.43410000001</v>
      </c>
      <c r="F13" s="70">
        <v>102.246367776299</v>
      </c>
      <c r="G13" s="69">
        <v>302422.13780000003</v>
      </c>
      <c r="H13" s="70">
        <v>37.298108868801201</v>
      </c>
      <c r="I13" s="69">
        <v>32792.764199999998</v>
      </c>
      <c r="J13" s="70">
        <v>7.8976865259696796</v>
      </c>
      <c r="K13" s="69">
        <v>71544.906000000003</v>
      </c>
      <c r="L13" s="70">
        <v>23.6572978818484</v>
      </c>
      <c r="M13" s="70">
        <v>-0.54164781207483903</v>
      </c>
      <c r="N13" s="69">
        <v>1759386.3607999999</v>
      </c>
      <c r="O13" s="69">
        <v>43831573.990800001</v>
      </c>
      <c r="P13" s="69">
        <v>16897</v>
      </c>
      <c r="Q13" s="69">
        <v>17936</v>
      </c>
      <c r="R13" s="70">
        <v>-5.7928189116859903</v>
      </c>
      <c r="S13" s="69">
        <v>24.573585606912498</v>
      </c>
      <c r="T13" s="69">
        <v>24.987816062667299</v>
      </c>
      <c r="U13" s="71">
        <v>-1.68567364315879</v>
      </c>
      <c r="V13" s="56"/>
      <c r="W13" s="56"/>
    </row>
    <row r="14" spans="1:23" ht="13.5" thickBot="1" x14ac:dyDescent="0.25">
      <c r="A14" s="54"/>
      <c r="B14" s="43" t="s">
        <v>12</v>
      </c>
      <c r="C14" s="44"/>
      <c r="D14" s="69">
        <v>200444.0478</v>
      </c>
      <c r="E14" s="69">
        <v>209367.30970000001</v>
      </c>
      <c r="F14" s="70">
        <v>95.737987027303305</v>
      </c>
      <c r="G14" s="69">
        <v>172163.41329999999</v>
      </c>
      <c r="H14" s="70">
        <v>16.4266227986083</v>
      </c>
      <c r="I14" s="69">
        <v>33264.134400000003</v>
      </c>
      <c r="J14" s="70">
        <v>16.5952218412544</v>
      </c>
      <c r="K14" s="69">
        <v>31325.109799999998</v>
      </c>
      <c r="L14" s="70">
        <v>18.194986495426299</v>
      </c>
      <c r="M14" s="70">
        <v>6.1900009684881997E-2</v>
      </c>
      <c r="N14" s="69">
        <v>949018.81940000004</v>
      </c>
      <c r="O14" s="69">
        <v>20635546.7194</v>
      </c>
      <c r="P14" s="69">
        <v>3764</v>
      </c>
      <c r="Q14" s="69">
        <v>4156</v>
      </c>
      <c r="R14" s="70">
        <v>-9.4321462945139505</v>
      </c>
      <c r="S14" s="69">
        <v>53.252935122210403</v>
      </c>
      <c r="T14" s="69">
        <v>50.7169474975938</v>
      </c>
      <c r="U14" s="71">
        <v>4.7621555859723497</v>
      </c>
      <c r="V14" s="56"/>
      <c r="W14" s="56"/>
    </row>
    <row r="15" spans="1:23" ht="13.5" thickBot="1" x14ac:dyDescent="0.25">
      <c r="A15" s="54"/>
      <c r="B15" s="43" t="s">
        <v>13</v>
      </c>
      <c r="C15" s="44"/>
      <c r="D15" s="69">
        <v>144411.85010000001</v>
      </c>
      <c r="E15" s="69">
        <v>180633.25399999999</v>
      </c>
      <c r="F15" s="70">
        <v>79.947543933411097</v>
      </c>
      <c r="G15" s="69">
        <v>158028.4284</v>
      </c>
      <c r="H15" s="70">
        <v>-8.6165371875583396</v>
      </c>
      <c r="I15" s="69">
        <v>30738.2778</v>
      </c>
      <c r="J15" s="70">
        <v>21.285149230284699</v>
      </c>
      <c r="K15" s="69">
        <v>27658.267100000001</v>
      </c>
      <c r="L15" s="70">
        <v>17.502083251749902</v>
      </c>
      <c r="M15" s="70">
        <v>0.111359496560795</v>
      </c>
      <c r="N15" s="69">
        <v>876873.42980000004</v>
      </c>
      <c r="O15" s="69">
        <v>16643268.958900001</v>
      </c>
      <c r="P15" s="69">
        <v>6273</v>
      </c>
      <c r="Q15" s="69">
        <v>7587</v>
      </c>
      <c r="R15" s="70">
        <v>-17.319098457888501</v>
      </c>
      <c r="S15" s="69">
        <v>23.021178080663201</v>
      </c>
      <c r="T15" s="69">
        <v>22.787607051535499</v>
      </c>
      <c r="U15" s="71">
        <v>1.01459199137957</v>
      </c>
      <c r="V15" s="56"/>
      <c r="W15" s="56"/>
    </row>
    <row r="16" spans="1:23" ht="13.5" thickBot="1" x14ac:dyDescent="0.25">
      <c r="A16" s="54"/>
      <c r="B16" s="43" t="s">
        <v>14</v>
      </c>
      <c r="C16" s="44"/>
      <c r="D16" s="69">
        <v>1235947.4158000001</v>
      </c>
      <c r="E16" s="69">
        <v>1311225.8559999999</v>
      </c>
      <c r="F16" s="70">
        <v>94.258926495726399</v>
      </c>
      <c r="G16" s="69">
        <v>2632915.2215</v>
      </c>
      <c r="H16" s="70">
        <v>-53.057834688050903</v>
      </c>
      <c r="I16" s="69">
        <v>80458.426900000006</v>
      </c>
      <c r="J16" s="70">
        <v>6.5098584188487596</v>
      </c>
      <c r="K16" s="69">
        <v>-148635.65299999999</v>
      </c>
      <c r="L16" s="70">
        <v>-5.6452882260037498</v>
      </c>
      <c r="M16" s="70">
        <v>-1.5413131054095099</v>
      </c>
      <c r="N16" s="69">
        <v>6133730.8766999999</v>
      </c>
      <c r="O16" s="69">
        <v>117338217.1169</v>
      </c>
      <c r="P16" s="69">
        <v>62158</v>
      </c>
      <c r="Q16" s="69">
        <v>77917</v>
      </c>
      <c r="R16" s="70">
        <v>-20.225368019815999</v>
      </c>
      <c r="S16" s="69">
        <v>19.883963702178299</v>
      </c>
      <c r="T16" s="69">
        <v>32.4322311793319</v>
      </c>
      <c r="U16" s="71">
        <v>-63.107475275560098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608440.93590000004</v>
      </c>
      <c r="E17" s="69">
        <v>1415373.0911999999</v>
      </c>
      <c r="F17" s="70">
        <v>42.988024831258002</v>
      </c>
      <c r="G17" s="69">
        <v>4041335.3820000002</v>
      </c>
      <c r="H17" s="70">
        <v>-84.944557222100897</v>
      </c>
      <c r="I17" s="69">
        <v>69947.610799999995</v>
      </c>
      <c r="J17" s="70">
        <v>11.4962039325204</v>
      </c>
      <c r="K17" s="69">
        <v>-48570.1924</v>
      </c>
      <c r="L17" s="70">
        <v>-1.20183523041246</v>
      </c>
      <c r="M17" s="70">
        <v>-2.4401345216824799</v>
      </c>
      <c r="N17" s="69">
        <v>2716986.5924</v>
      </c>
      <c r="O17" s="69">
        <v>138575351.83829999</v>
      </c>
      <c r="P17" s="69">
        <v>13925</v>
      </c>
      <c r="Q17" s="69">
        <v>14613</v>
      </c>
      <c r="R17" s="70">
        <v>-4.7081365907068999</v>
      </c>
      <c r="S17" s="69">
        <v>43.694142614003603</v>
      </c>
      <c r="T17" s="69">
        <v>48.678657483062999</v>
      </c>
      <c r="U17" s="71">
        <v>-11.407741566399199</v>
      </c>
    </row>
    <row r="18" spans="1:21" ht="12" thickBot="1" x14ac:dyDescent="0.2">
      <c r="A18" s="54"/>
      <c r="B18" s="43" t="s">
        <v>16</v>
      </c>
      <c r="C18" s="44"/>
      <c r="D18" s="69">
        <v>2515250.7593</v>
      </c>
      <c r="E18" s="69">
        <v>3077578.6170999999</v>
      </c>
      <c r="F18" s="70">
        <v>81.728237430701896</v>
      </c>
      <c r="G18" s="69">
        <v>2330570.3073</v>
      </c>
      <c r="H18" s="70">
        <v>7.9242600586443901</v>
      </c>
      <c r="I18" s="69">
        <v>201647.28270000001</v>
      </c>
      <c r="J18" s="70">
        <v>8.0169852629770801</v>
      </c>
      <c r="K18" s="69">
        <v>187840.9393</v>
      </c>
      <c r="L18" s="70">
        <v>8.0598700975306095</v>
      </c>
      <c r="M18" s="70">
        <v>7.3500182928440003E-2</v>
      </c>
      <c r="N18" s="69">
        <v>9769183.0077999998</v>
      </c>
      <c r="O18" s="69">
        <v>313685298.44550002</v>
      </c>
      <c r="P18" s="69">
        <v>115224</v>
      </c>
      <c r="Q18" s="69">
        <v>119256</v>
      </c>
      <c r="R18" s="70">
        <v>-3.3809619641778998</v>
      </c>
      <c r="S18" s="69">
        <v>21.829226196799301</v>
      </c>
      <c r="T18" s="69">
        <v>22.4866294626685</v>
      </c>
      <c r="U18" s="71">
        <v>-3.0115738411545698</v>
      </c>
    </row>
    <row r="19" spans="1:21" ht="12" thickBot="1" x14ac:dyDescent="0.2">
      <c r="A19" s="54"/>
      <c r="B19" s="43" t="s">
        <v>17</v>
      </c>
      <c r="C19" s="44"/>
      <c r="D19" s="69">
        <v>926514.46499999997</v>
      </c>
      <c r="E19" s="69">
        <v>997815.1237</v>
      </c>
      <c r="F19" s="70">
        <v>92.854321706849902</v>
      </c>
      <c r="G19" s="69">
        <v>896582.29969999997</v>
      </c>
      <c r="H19" s="70">
        <v>3.3384738143966901</v>
      </c>
      <c r="I19" s="69">
        <v>39672.657099999997</v>
      </c>
      <c r="J19" s="70">
        <v>4.2819252800332697</v>
      </c>
      <c r="K19" s="69">
        <v>59175.495699999999</v>
      </c>
      <c r="L19" s="70">
        <v>6.6001186639308402</v>
      </c>
      <c r="M19" s="70">
        <v>-0.32957626073591101</v>
      </c>
      <c r="N19" s="69">
        <v>3588172.4295000001</v>
      </c>
      <c r="O19" s="69">
        <v>87744347.8125</v>
      </c>
      <c r="P19" s="69">
        <v>17916</v>
      </c>
      <c r="Q19" s="69">
        <v>18312</v>
      </c>
      <c r="R19" s="70">
        <v>-2.1625163826998599</v>
      </c>
      <c r="S19" s="69">
        <v>51.714359511051597</v>
      </c>
      <c r="T19" s="69">
        <v>57.012027167977301</v>
      </c>
      <c r="U19" s="71">
        <v>-10.2440941104445</v>
      </c>
    </row>
    <row r="20" spans="1:21" ht="12" thickBot="1" x14ac:dyDescent="0.2">
      <c r="A20" s="54"/>
      <c r="B20" s="43" t="s">
        <v>18</v>
      </c>
      <c r="C20" s="44"/>
      <c r="D20" s="69">
        <v>1053697.4759</v>
      </c>
      <c r="E20" s="69">
        <v>1649807.8718999999</v>
      </c>
      <c r="F20" s="70">
        <v>63.867889943239902</v>
      </c>
      <c r="G20" s="69">
        <v>936227.31909999996</v>
      </c>
      <c r="H20" s="70">
        <v>12.547183189754</v>
      </c>
      <c r="I20" s="69">
        <v>69851.048800000004</v>
      </c>
      <c r="J20" s="70">
        <v>6.6291369579620403</v>
      </c>
      <c r="K20" s="69">
        <v>47656.945</v>
      </c>
      <c r="L20" s="70">
        <v>5.0903177067950596</v>
      </c>
      <c r="M20" s="70">
        <v>0.46570555036626898</v>
      </c>
      <c r="N20" s="69">
        <v>4452942.2517999997</v>
      </c>
      <c r="O20" s="69">
        <v>127722853.00040001</v>
      </c>
      <c r="P20" s="69">
        <v>45778</v>
      </c>
      <c r="Q20" s="69">
        <v>45128</v>
      </c>
      <c r="R20" s="70">
        <v>1.4403474561248</v>
      </c>
      <c r="S20" s="69">
        <v>23.0175515728079</v>
      </c>
      <c r="T20" s="69">
        <v>22.669330043432002</v>
      </c>
      <c r="U20" s="71">
        <v>1.5128521740221099</v>
      </c>
    </row>
    <row r="21" spans="1:21" ht="12" thickBot="1" x14ac:dyDescent="0.2">
      <c r="A21" s="54"/>
      <c r="B21" s="43" t="s">
        <v>19</v>
      </c>
      <c r="C21" s="44"/>
      <c r="D21" s="69">
        <v>447974.24339999998</v>
      </c>
      <c r="E21" s="69">
        <v>678194.76459999999</v>
      </c>
      <c r="F21" s="70">
        <v>66.053922380868798</v>
      </c>
      <c r="G21" s="69">
        <v>421152.02879999997</v>
      </c>
      <c r="H21" s="70">
        <v>6.3687725015655801</v>
      </c>
      <c r="I21" s="69">
        <v>26070.522199999999</v>
      </c>
      <c r="J21" s="70">
        <v>5.8196475766401203</v>
      </c>
      <c r="K21" s="69">
        <v>27574.304400000001</v>
      </c>
      <c r="L21" s="70">
        <v>6.5473516721665099</v>
      </c>
      <c r="M21" s="70">
        <v>-5.4535634995021003E-2</v>
      </c>
      <c r="N21" s="69">
        <v>2016295.6809</v>
      </c>
      <c r="O21" s="69">
        <v>53870856.829599999</v>
      </c>
      <c r="P21" s="69">
        <v>39110</v>
      </c>
      <c r="Q21" s="69">
        <v>40515</v>
      </c>
      <c r="R21" s="70">
        <v>-3.46785141305689</v>
      </c>
      <c r="S21" s="69">
        <v>11.4542123088724</v>
      </c>
      <c r="T21" s="69">
        <v>13.193217437985901</v>
      </c>
      <c r="U21" s="71">
        <v>-15.182232371985</v>
      </c>
    </row>
    <row r="22" spans="1:21" ht="12" thickBot="1" x14ac:dyDescent="0.2">
      <c r="A22" s="54"/>
      <c r="B22" s="43" t="s">
        <v>20</v>
      </c>
      <c r="C22" s="44"/>
      <c r="D22" s="69">
        <v>1433675.6305</v>
      </c>
      <c r="E22" s="69">
        <v>1675826.7149</v>
      </c>
      <c r="F22" s="70">
        <v>85.550350627126207</v>
      </c>
      <c r="G22" s="69">
        <v>1400850.0395</v>
      </c>
      <c r="H22" s="70">
        <v>2.34326231034097</v>
      </c>
      <c r="I22" s="69">
        <v>167717.7199</v>
      </c>
      <c r="J22" s="70">
        <v>11.698442543904299</v>
      </c>
      <c r="K22" s="69">
        <v>121978.22169999999</v>
      </c>
      <c r="L22" s="70">
        <v>8.7074432138030406</v>
      </c>
      <c r="M22" s="70">
        <v>0.37498085775093798</v>
      </c>
      <c r="N22" s="69">
        <v>6243105.6912000002</v>
      </c>
      <c r="O22" s="69">
        <v>148279937.72760001</v>
      </c>
      <c r="P22" s="69">
        <v>86245</v>
      </c>
      <c r="Q22" s="69">
        <v>94029</v>
      </c>
      <c r="R22" s="70">
        <v>-8.2782971211009393</v>
      </c>
      <c r="S22" s="69">
        <v>16.6232898196997</v>
      </c>
      <c r="T22" s="69">
        <v>16.824929928000898</v>
      </c>
      <c r="U22" s="71">
        <v>-1.21299761051079</v>
      </c>
    </row>
    <row r="23" spans="1:21" ht="12" thickBot="1" x14ac:dyDescent="0.2">
      <c r="A23" s="54"/>
      <c r="B23" s="43" t="s">
        <v>21</v>
      </c>
      <c r="C23" s="44"/>
      <c r="D23" s="69">
        <v>3094389.7267999998</v>
      </c>
      <c r="E23" s="69">
        <v>4181948.6952999998</v>
      </c>
      <c r="F23" s="70">
        <v>73.993966742770297</v>
      </c>
      <c r="G23" s="69">
        <v>2966374.8217000002</v>
      </c>
      <c r="H23" s="70">
        <v>4.3155337000411604</v>
      </c>
      <c r="I23" s="69">
        <v>248732.61550000001</v>
      </c>
      <c r="J23" s="70">
        <v>8.0381799792627202</v>
      </c>
      <c r="K23" s="69">
        <v>-35006.760999999999</v>
      </c>
      <c r="L23" s="70">
        <v>-1.18011927366407</v>
      </c>
      <c r="M23" s="70">
        <v>-8.10527362128704</v>
      </c>
      <c r="N23" s="69">
        <v>14388503.451199999</v>
      </c>
      <c r="O23" s="69">
        <v>327613636.4745</v>
      </c>
      <c r="P23" s="69">
        <v>96280</v>
      </c>
      <c r="Q23" s="69">
        <v>96315</v>
      </c>
      <c r="R23" s="70">
        <v>-3.6339095675653001E-2</v>
      </c>
      <c r="S23" s="69">
        <v>32.1394861528874</v>
      </c>
      <c r="T23" s="69">
        <v>38.975955706795403</v>
      </c>
      <c r="U23" s="71">
        <v>-21.271247217167499</v>
      </c>
    </row>
    <row r="24" spans="1:21" ht="12" thickBot="1" x14ac:dyDescent="0.2">
      <c r="A24" s="54"/>
      <c r="B24" s="43" t="s">
        <v>22</v>
      </c>
      <c r="C24" s="44"/>
      <c r="D24" s="69">
        <v>290693.03480000002</v>
      </c>
      <c r="E24" s="69">
        <v>466426.4375</v>
      </c>
      <c r="F24" s="70">
        <v>62.323447263857098</v>
      </c>
      <c r="G24" s="69">
        <v>318780.06510000001</v>
      </c>
      <c r="H24" s="70">
        <v>-8.8107862990708803</v>
      </c>
      <c r="I24" s="69">
        <v>43574.168899999997</v>
      </c>
      <c r="J24" s="70">
        <v>14.9897533423804</v>
      </c>
      <c r="K24" s="69">
        <v>52890.979700000004</v>
      </c>
      <c r="L24" s="70">
        <v>16.591683574507201</v>
      </c>
      <c r="M24" s="70">
        <v>-0.176151223759616</v>
      </c>
      <c r="N24" s="69">
        <v>1180205.3865</v>
      </c>
      <c r="O24" s="69">
        <v>33413234.1415</v>
      </c>
      <c r="P24" s="69">
        <v>28001</v>
      </c>
      <c r="Q24" s="69">
        <v>29103</v>
      </c>
      <c r="R24" s="70">
        <v>-3.7865512146514102</v>
      </c>
      <c r="S24" s="69">
        <v>10.3815233313096</v>
      </c>
      <c r="T24" s="69">
        <v>10.6818695598392</v>
      </c>
      <c r="U24" s="71">
        <v>-2.8930843667594099</v>
      </c>
    </row>
    <row r="25" spans="1:21" ht="12" thickBot="1" x14ac:dyDescent="0.2">
      <c r="A25" s="54"/>
      <c r="B25" s="43" t="s">
        <v>23</v>
      </c>
      <c r="C25" s="44"/>
      <c r="D25" s="69">
        <v>282857.212</v>
      </c>
      <c r="E25" s="69">
        <v>341818.9951</v>
      </c>
      <c r="F25" s="70">
        <v>82.750583219416896</v>
      </c>
      <c r="G25" s="69">
        <v>254307.19200000001</v>
      </c>
      <c r="H25" s="70">
        <v>11.226587724660201</v>
      </c>
      <c r="I25" s="69">
        <v>21752.024600000001</v>
      </c>
      <c r="J25" s="70">
        <v>7.6901078272665702</v>
      </c>
      <c r="K25" s="69">
        <v>19437.8161</v>
      </c>
      <c r="L25" s="70">
        <v>7.6434393959255402</v>
      </c>
      <c r="M25" s="70">
        <v>0.119057022048892</v>
      </c>
      <c r="N25" s="69">
        <v>1144327.6132</v>
      </c>
      <c r="O25" s="69">
        <v>41296322.543399997</v>
      </c>
      <c r="P25" s="69">
        <v>21934</v>
      </c>
      <c r="Q25" s="69">
        <v>24366</v>
      </c>
      <c r="R25" s="70">
        <v>-9.9811212345070999</v>
      </c>
      <c r="S25" s="69">
        <v>12.895833500501499</v>
      </c>
      <c r="T25" s="69">
        <v>12.560617565460101</v>
      </c>
      <c r="U25" s="71">
        <v>2.59941270975935</v>
      </c>
    </row>
    <row r="26" spans="1:21" ht="12" thickBot="1" x14ac:dyDescent="0.2">
      <c r="A26" s="54"/>
      <c r="B26" s="43" t="s">
        <v>24</v>
      </c>
      <c r="C26" s="44"/>
      <c r="D26" s="69">
        <v>687079.57629999996</v>
      </c>
      <c r="E26" s="69">
        <v>839647.96699999995</v>
      </c>
      <c r="F26" s="70">
        <v>81.829481318806103</v>
      </c>
      <c r="G26" s="69">
        <v>606156.65190000006</v>
      </c>
      <c r="H26" s="70">
        <v>13.350166849831099</v>
      </c>
      <c r="I26" s="69">
        <v>136215.50099999999</v>
      </c>
      <c r="J26" s="70">
        <v>19.825287448294699</v>
      </c>
      <c r="K26" s="69">
        <v>111389.7773</v>
      </c>
      <c r="L26" s="70">
        <v>18.376401042675798</v>
      </c>
      <c r="M26" s="70">
        <v>0.22287254990319499</v>
      </c>
      <c r="N26" s="69">
        <v>2661217.1488999999</v>
      </c>
      <c r="O26" s="69">
        <v>77910795.119800001</v>
      </c>
      <c r="P26" s="69">
        <v>42611</v>
      </c>
      <c r="Q26" s="69">
        <v>41726</v>
      </c>
      <c r="R26" s="70">
        <v>2.1209797248717699</v>
      </c>
      <c r="S26" s="69">
        <v>16.124464957405401</v>
      </c>
      <c r="T26" s="69">
        <v>14.099908407228099</v>
      </c>
      <c r="U26" s="71">
        <v>12.5558060718626</v>
      </c>
    </row>
    <row r="27" spans="1:21" ht="12" thickBot="1" x14ac:dyDescent="0.2">
      <c r="A27" s="54"/>
      <c r="B27" s="43" t="s">
        <v>25</v>
      </c>
      <c r="C27" s="44"/>
      <c r="D27" s="69">
        <v>313844.19699999999</v>
      </c>
      <c r="E27" s="69">
        <v>434302.73330000002</v>
      </c>
      <c r="F27" s="70">
        <v>72.263923971947094</v>
      </c>
      <c r="G27" s="69">
        <v>296757.99599999998</v>
      </c>
      <c r="H27" s="70">
        <v>5.75762110214548</v>
      </c>
      <c r="I27" s="69">
        <v>82628.457599999994</v>
      </c>
      <c r="J27" s="70">
        <v>26.3278589790207</v>
      </c>
      <c r="K27" s="69">
        <v>94756.263600000006</v>
      </c>
      <c r="L27" s="70">
        <v>31.930483719805199</v>
      </c>
      <c r="M27" s="70">
        <v>-0.127989491556947</v>
      </c>
      <c r="N27" s="69">
        <v>1248964.4006000001</v>
      </c>
      <c r="O27" s="69">
        <v>28040242.819200002</v>
      </c>
      <c r="P27" s="69">
        <v>38335</v>
      </c>
      <c r="Q27" s="69">
        <v>39068</v>
      </c>
      <c r="R27" s="70">
        <v>-1.8762158288113</v>
      </c>
      <c r="S27" s="69">
        <v>8.1868839702621603</v>
      </c>
      <c r="T27" s="69">
        <v>8.3241447322617006</v>
      </c>
      <c r="U27" s="71">
        <v>-1.6765934694825999</v>
      </c>
    </row>
    <row r="28" spans="1:21" ht="12" thickBot="1" x14ac:dyDescent="0.2">
      <c r="A28" s="54"/>
      <c r="B28" s="43" t="s">
        <v>26</v>
      </c>
      <c r="C28" s="44"/>
      <c r="D28" s="69">
        <v>896039.45270000002</v>
      </c>
      <c r="E28" s="69">
        <v>1301310.0449999999</v>
      </c>
      <c r="F28" s="70">
        <v>68.856722972579504</v>
      </c>
      <c r="G28" s="69">
        <v>982217.95030000003</v>
      </c>
      <c r="H28" s="70">
        <v>-8.7738671008484896</v>
      </c>
      <c r="I28" s="69">
        <v>3855.4513000000002</v>
      </c>
      <c r="J28" s="70">
        <v>0.43027695804939398</v>
      </c>
      <c r="K28" s="69">
        <v>66089.162700000001</v>
      </c>
      <c r="L28" s="70">
        <v>6.7285639281805301</v>
      </c>
      <c r="M28" s="70">
        <v>-0.94166288174203205</v>
      </c>
      <c r="N28" s="69">
        <v>3790716.1412</v>
      </c>
      <c r="O28" s="69">
        <v>99729871.297600001</v>
      </c>
      <c r="P28" s="69">
        <v>44565</v>
      </c>
      <c r="Q28" s="69">
        <v>47060</v>
      </c>
      <c r="R28" s="70">
        <v>-5.30174245643859</v>
      </c>
      <c r="S28" s="69">
        <v>20.106349213508398</v>
      </c>
      <c r="T28" s="69">
        <v>20.225888977900599</v>
      </c>
      <c r="U28" s="71">
        <v>-0.59453739275492801</v>
      </c>
    </row>
    <row r="29" spans="1:21" ht="12" thickBot="1" x14ac:dyDescent="0.2">
      <c r="A29" s="54"/>
      <c r="B29" s="43" t="s">
        <v>27</v>
      </c>
      <c r="C29" s="44"/>
      <c r="D29" s="69">
        <v>751419.49010000005</v>
      </c>
      <c r="E29" s="69">
        <v>1004151.5913</v>
      </c>
      <c r="F29" s="70">
        <v>74.831280118492202</v>
      </c>
      <c r="G29" s="69">
        <v>666439.83409999998</v>
      </c>
      <c r="H29" s="70">
        <v>12.7512870107414</v>
      </c>
      <c r="I29" s="69">
        <v>107434.9961</v>
      </c>
      <c r="J29" s="70">
        <v>14.297605733609901</v>
      </c>
      <c r="K29" s="69">
        <v>117858.5122</v>
      </c>
      <c r="L29" s="70">
        <v>17.6847940608417</v>
      </c>
      <c r="M29" s="70">
        <v>-8.8440927222226004E-2</v>
      </c>
      <c r="N29" s="69">
        <v>3378773.7160999998</v>
      </c>
      <c r="O29" s="69">
        <v>69117853.939600006</v>
      </c>
      <c r="P29" s="69">
        <v>110384</v>
      </c>
      <c r="Q29" s="69">
        <v>113624</v>
      </c>
      <c r="R29" s="70">
        <v>-2.8515102443145799</v>
      </c>
      <c r="S29" s="69">
        <v>6.8073225295332698</v>
      </c>
      <c r="T29" s="69">
        <v>6.6934937662817697</v>
      </c>
      <c r="U29" s="71">
        <v>1.67215175654824</v>
      </c>
    </row>
    <row r="30" spans="1:21" ht="12" thickBot="1" x14ac:dyDescent="0.2">
      <c r="A30" s="54"/>
      <c r="B30" s="43" t="s">
        <v>28</v>
      </c>
      <c r="C30" s="44"/>
      <c r="D30" s="69">
        <v>1736367.6325000001</v>
      </c>
      <c r="E30" s="69">
        <v>1836357.8326999999</v>
      </c>
      <c r="F30" s="70">
        <v>94.554971889493601</v>
      </c>
      <c r="G30" s="69">
        <v>1419530.8639</v>
      </c>
      <c r="H30" s="70">
        <v>22.319822460888702</v>
      </c>
      <c r="I30" s="69">
        <v>121703.0438</v>
      </c>
      <c r="J30" s="70">
        <v>7.00905969001355</v>
      </c>
      <c r="K30" s="69">
        <v>199107.5545</v>
      </c>
      <c r="L30" s="70">
        <v>14.026292739629101</v>
      </c>
      <c r="M30" s="70">
        <v>-0.38875727691186102</v>
      </c>
      <c r="N30" s="69">
        <v>7796287.8322000001</v>
      </c>
      <c r="O30" s="69">
        <v>122912372.22499999</v>
      </c>
      <c r="P30" s="69">
        <v>95973</v>
      </c>
      <c r="Q30" s="69">
        <v>100245</v>
      </c>
      <c r="R30" s="70">
        <v>-4.2615591800089803</v>
      </c>
      <c r="S30" s="69">
        <v>18.092251284215401</v>
      </c>
      <c r="T30" s="69">
        <v>18.5677757823333</v>
      </c>
      <c r="U30" s="71">
        <v>-2.6283323763737898</v>
      </c>
    </row>
    <row r="31" spans="1:21" ht="12" thickBot="1" x14ac:dyDescent="0.2">
      <c r="A31" s="54"/>
      <c r="B31" s="43" t="s">
        <v>29</v>
      </c>
      <c r="C31" s="44"/>
      <c r="D31" s="69">
        <v>1053183.6465</v>
      </c>
      <c r="E31" s="69">
        <v>2714203.5378999999</v>
      </c>
      <c r="F31" s="70">
        <v>38.802677536661697</v>
      </c>
      <c r="G31" s="69">
        <v>2892580.7519</v>
      </c>
      <c r="H31" s="70">
        <v>-63.590173038100602</v>
      </c>
      <c r="I31" s="69">
        <v>-25581.912100000001</v>
      </c>
      <c r="J31" s="70">
        <v>-2.4290077219690298</v>
      </c>
      <c r="K31" s="69">
        <v>-107479.6005</v>
      </c>
      <c r="L31" s="70">
        <v>-3.7156992222050098</v>
      </c>
      <c r="M31" s="70">
        <v>-0.76198355798689399</v>
      </c>
      <c r="N31" s="69">
        <v>3808625.6952</v>
      </c>
      <c r="O31" s="69">
        <v>133913224.3673</v>
      </c>
      <c r="P31" s="69">
        <v>36837</v>
      </c>
      <c r="Q31" s="69">
        <v>38628</v>
      </c>
      <c r="R31" s="70">
        <v>-4.6365330848089501</v>
      </c>
      <c r="S31" s="69">
        <v>28.590375071259899</v>
      </c>
      <c r="T31" s="69">
        <v>25.750466151496301</v>
      </c>
      <c r="U31" s="71">
        <v>9.9330943112331997</v>
      </c>
    </row>
    <row r="32" spans="1:21" ht="12" thickBot="1" x14ac:dyDescent="0.2">
      <c r="A32" s="54"/>
      <c r="B32" s="43" t="s">
        <v>30</v>
      </c>
      <c r="C32" s="44"/>
      <c r="D32" s="69">
        <v>132861.00279999999</v>
      </c>
      <c r="E32" s="69">
        <v>220618.0809</v>
      </c>
      <c r="F32" s="70">
        <v>60.222173204481003</v>
      </c>
      <c r="G32" s="69">
        <v>148007.4847</v>
      </c>
      <c r="H32" s="70">
        <v>-10.2335918556421</v>
      </c>
      <c r="I32" s="69">
        <v>37818.844400000002</v>
      </c>
      <c r="J32" s="70">
        <v>28.464969857957399</v>
      </c>
      <c r="K32" s="69">
        <v>43465.829299999998</v>
      </c>
      <c r="L32" s="70">
        <v>29.367318408323701</v>
      </c>
      <c r="M32" s="70">
        <v>-0.12991779958975699</v>
      </c>
      <c r="N32" s="69">
        <v>559508.45030000003</v>
      </c>
      <c r="O32" s="69">
        <v>13792417.8643</v>
      </c>
      <c r="P32" s="69">
        <v>24735</v>
      </c>
      <c r="Q32" s="69">
        <v>25218</v>
      </c>
      <c r="R32" s="70">
        <v>-1.91529859624078</v>
      </c>
      <c r="S32" s="69">
        <v>5.3713767050737804</v>
      </c>
      <c r="T32" s="69">
        <v>5.5204499603457799</v>
      </c>
      <c r="U32" s="71">
        <v>-2.7753267636430601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46.1541</v>
      </c>
      <c r="H33" s="72"/>
      <c r="I33" s="72"/>
      <c r="J33" s="72"/>
      <c r="K33" s="69">
        <v>8.9864999999999995</v>
      </c>
      <c r="L33" s="70">
        <v>19.470642911464001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136903.80780000001</v>
      </c>
      <c r="E34" s="69">
        <v>167936.92679999999</v>
      </c>
      <c r="F34" s="70">
        <v>81.520967668440093</v>
      </c>
      <c r="G34" s="69">
        <v>115528.81540000001</v>
      </c>
      <c r="H34" s="70">
        <v>18.5018710059413</v>
      </c>
      <c r="I34" s="69">
        <v>13090.3364</v>
      </c>
      <c r="J34" s="70">
        <v>9.5617036592023901</v>
      </c>
      <c r="K34" s="69">
        <v>14254.012699999999</v>
      </c>
      <c r="L34" s="70">
        <v>12.338058388851101</v>
      </c>
      <c r="M34" s="70">
        <v>-8.1638505906481001E-2</v>
      </c>
      <c r="N34" s="69">
        <v>582686.96909999999</v>
      </c>
      <c r="O34" s="69">
        <v>23088488.668699998</v>
      </c>
      <c r="P34" s="69">
        <v>8967</v>
      </c>
      <c r="Q34" s="69">
        <v>9813</v>
      </c>
      <c r="R34" s="70">
        <v>-8.6212167532864505</v>
      </c>
      <c r="S34" s="69">
        <v>15.267515088658399</v>
      </c>
      <c r="T34" s="69">
        <v>15.102957617446201</v>
      </c>
      <c r="U34" s="71">
        <v>1.0778274673814501</v>
      </c>
    </row>
    <row r="35" spans="1:21" ht="12" customHeight="1" thickBot="1" x14ac:dyDescent="0.2">
      <c r="A35" s="54"/>
      <c r="B35" s="43" t="s">
        <v>70</v>
      </c>
      <c r="C35" s="44"/>
      <c r="D35" s="69">
        <v>5032.4799999999996</v>
      </c>
      <c r="E35" s="72"/>
      <c r="F35" s="72"/>
      <c r="G35" s="72"/>
      <c r="H35" s="72"/>
      <c r="I35" s="69">
        <v>32.479999999999997</v>
      </c>
      <c r="J35" s="70">
        <v>0.64540743331319805</v>
      </c>
      <c r="K35" s="72"/>
      <c r="L35" s="72"/>
      <c r="M35" s="72"/>
      <c r="N35" s="69">
        <v>39636.76</v>
      </c>
      <c r="O35" s="69">
        <v>675117.18</v>
      </c>
      <c r="P35" s="69">
        <v>1</v>
      </c>
      <c r="Q35" s="69">
        <v>2</v>
      </c>
      <c r="R35" s="70">
        <v>-50</v>
      </c>
      <c r="S35" s="69">
        <v>5032.4799999999996</v>
      </c>
      <c r="T35" s="69">
        <v>3345.7249999999999</v>
      </c>
      <c r="U35" s="71">
        <v>33.517371156964401</v>
      </c>
    </row>
    <row r="36" spans="1:21" ht="12" thickBot="1" x14ac:dyDescent="0.2">
      <c r="A36" s="54"/>
      <c r="B36" s="43" t="s">
        <v>36</v>
      </c>
      <c r="C36" s="44"/>
      <c r="D36" s="69">
        <v>264147.44</v>
      </c>
      <c r="E36" s="69">
        <v>330742.64500000002</v>
      </c>
      <c r="F36" s="70">
        <v>79.864947563686599</v>
      </c>
      <c r="G36" s="72"/>
      <c r="H36" s="72"/>
      <c r="I36" s="69">
        <v>6993.28</v>
      </c>
      <c r="J36" s="70">
        <v>2.6474911132964198</v>
      </c>
      <c r="K36" s="72"/>
      <c r="L36" s="72"/>
      <c r="M36" s="72"/>
      <c r="N36" s="69">
        <v>939013.23</v>
      </c>
      <c r="O36" s="69">
        <v>20424060.109999999</v>
      </c>
      <c r="P36" s="69">
        <v>93</v>
      </c>
      <c r="Q36" s="69">
        <v>109</v>
      </c>
      <c r="R36" s="70">
        <v>-14.678899082568799</v>
      </c>
      <c r="S36" s="69">
        <v>2840.2950537634401</v>
      </c>
      <c r="T36" s="69">
        <v>2382.7813761467901</v>
      </c>
      <c r="U36" s="71">
        <v>16.107963044559</v>
      </c>
    </row>
    <row r="37" spans="1:21" ht="12" customHeight="1" thickBot="1" x14ac:dyDescent="0.2">
      <c r="A37" s="54"/>
      <c r="B37" s="43" t="s">
        <v>37</v>
      </c>
      <c r="C37" s="44"/>
      <c r="D37" s="69">
        <v>94242.12</v>
      </c>
      <c r="E37" s="69">
        <v>242798.9063</v>
      </c>
      <c r="F37" s="70">
        <v>38.814886539709299</v>
      </c>
      <c r="G37" s="72"/>
      <c r="H37" s="72"/>
      <c r="I37" s="69">
        <v>-483.78</v>
      </c>
      <c r="J37" s="70">
        <v>-0.51333734852314505</v>
      </c>
      <c r="K37" s="72"/>
      <c r="L37" s="72"/>
      <c r="M37" s="72"/>
      <c r="N37" s="69">
        <v>371182.61</v>
      </c>
      <c r="O37" s="69">
        <v>23952472.25</v>
      </c>
      <c r="P37" s="69">
        <v>35</v>
      </c>
      <c r="Q37" s="69">
        <v>29</v>
      </c>
      <c r="R37" s="70">
        <v>20.689655172413801</v>
      </c>
      <c r="S37" s="69">
        <v>2692.6320000000001</v>
      </c>
      <c r="T37" s="69">
        <v>2130.47034482759</v>
      </c>
      <c r="U37" s="71">
        <v>20.8777751721146</v>
      </c>
    </row>
    <row r="38" spans="1:21" ht="12" customHeight="1" thickBot="1" x14ac:dyDescent="0.2">
      <c r="A38" s="54"/>
      <c r="B38" s="43" t="s">
        <v>38</v>
      </c>
      <c r="C38" s="44"/>
      <c r="D38" s="69">
        <v>244403.12</v>
      </c>
      <c r="E38" s="69">
        <v>202829.87959999999</v>
      </c>
      <c r="F38" s="70">
        <v>120.496605570139</v>
      </c>
      <c r="G38" s="72"/>
      <c r="H38" s="72"/>
      <c r="I38" s="69">
        <v>7756.5</v>
      </c>
      <c r="J38" s="70">
        <v>3.1736501563482502</v>
      </c>
      <c r="K38" s="72"/>
      <c r="L38" s="72"/>
      <c r="M38" s="72"/>
      <c r="N38" s="69">
        <v>1155796.8400000001</v>
      </c>
      <c r="O38" s="69">
        <v>14988355.73</v>
      </c>
      <c r="P38" s="69">
        <v>126</v>
      </c>
      <c r="Q38" s="69">
        <v>150</v>
      </c>
      <c r="R38" s="70">
        <v>-16</v>
      </c>
      <c r="S38" s="69">
        <v>1939.7073015873</v>
      </c>
      <c r="T38" s="69">
        <v>2150.4724000000001</v>
      </c>
      <c r="U38" s="71">
        <v>-10.8658197162131</v>
      </c>
    </row>
    <row r="39" spans="1:21" ht="12" thickBot="1" x14ac:dyDescent="0.2">
      <c r="A39" s="54"/>
      <c r="B39" s="43" t="s">
        <v>71</v>
      </c>
      <c r="C39" s="44"/>
      <c r="D39" s="69">
        <v>0.1</v>
      </c>
      <c r="E39" s="72"/>
      <c r="F39" s="72"/>
      <c r="G39" s="72"/>
      <c r="H39" s="72"/>
      <c r="I39" s="69">
        <v>0.09</v>
      </c>
      <c r="J39" s="70">
        <v>90</v>
      </c>
      <c r="K39" s="72"/>
      <c r="L39" s="72"/>
      <c r="M39" s="72"/>
      <c r="N39" s="69">
        <v>116.97</v>
      </c>
      <c r="O39" s="69">
        <v>1169.82</v>
      </c>
      <c r="P39" s="69">
        <v>4</v>
      </c>
      <c r="Q39" s="69">
        <v>33</v>
      </c>
      <c r="R39" s="70">
        <v>-87.878787878787904</v>
      </c>
      <c r="S39" s="69">
        <v>2.5000000000000001E-2</v>
      </c>
      <c r="T39" s="69">
        <v>0.10727272727272701</v>
      </c>
      <c r="U39" s="71">
        <v>-329.09090909090901</v>
      </c>
    </row>
    <row r="40" spans="1:21" ht="12" customHeight="1" thickBot="1" x14ac:dyDescent="0.2">
      <c r="A40" s="54"/>
      <c r="B40" s="43" t="s">
        <v>33</v>
      </c>
      <c r="C40" s="44"/>
      <c r="D40" s="69">
        <v>167677.77780000001</v>
      </c>
      <c r="E40" s="69">
        <v>141141.78899999999</v>
      </c>
      <c r="F40" s="70">
        <v>118.80094406342</v>
      </c>
      <c r="G40" s="69">
        <v>224297.8633</v>
      </c>
      <c r="H40" s="70">
        <v>-25.243256742160899</v>
      </c>
      <c r="I40" s="69">
        <v>10527.2762</v>
      </c>
      <c r="J40" s="70">
        <v>6.27827750231552</v>
      </c>
      <c r="K40" s="69">
        <v>12574.9956</v>
      </c>
      <c r="L40" s="70">
        <v>5.6063822521487197</v>
      </c>
      <c r="M40" s="70">
        <v>-0.16284056592433299</v>
      </c>
      <c r="N40" s="69">
        <v>807952.56259999995</v>
      </c>
      <c r="O40" s="69">
        <v>27124917.9956</v>
      </c>
      <c r="P40" s="69">
        <v>285</v>
      </c>
      <c r="Q40" s="69">
        <v>317</v>
      </c>
      <c r="R40" s="70">
        <v>-10.0946372239748</v>
      </c>
      <c r="S40" s="69">
        <v>588.34307999999999</v>
      </c>
      <c r="T40" s="69">
        <v>737.14578485804395</v>
      </c>
      <c r="U40" s="71">
        <v>-25.291825452938799</v>
      </c>
    </row>
    <row r="41" spans="1:21" ht="12" thickBot="1" x14ac:dyDescent="0.2">
      <c r="A41" s="54"/>
      <c r="B41" s="43" t="s">
        <v>34</v>
      </c>
      <c r="C41" s="44"/>
      <c r="D41" s="69">
        <v>372271.29310000001</v>
      </c>
      <c r="E41" s="69">
        <v>424287.40360000002</v>
      </c>
      <c r="F41" s="70">
        <v>87.740359468923003</v>
      </c>
      <c r="G41" s="69">
        <v>349204.03129999997</v>
      </c>
      <c r="H41" s="70">
        <v>6.6056688160575501</v>
      </c>
      <c r="I41" s="69">
        <v>29100.415199999999</v>
      </c>
      <c r="J41" s="70">
        <v>7.8169914627779296</v>
      </c>
      <c r="K41" s="69">
        <v>23304.503100000002</v>
      </c>
      <c r="L41" s="70">
        <v>6.67360654836747</v>
      </c>
      <c r="M41" s="70">
        <v>0.24870352631547801</v>
      </c>
      <c r="N41" s="69">
        <v>1646160.8992000001</v>
      </c>
      <c r="O41" s="69">
        <v>61292560.756300002</v>
      </c>
      <c r="P41" s="69">
        <v>1910</v>
      </c>
      <c r="Q41" s="69">
        <v>1868</v>
      </c>
      <c r="R41" s="70">
        <v>2.24839400428265</v>
      </c>
      <c r="S41" s="69">
        <v>194.90643617801001</v>
      </c>
      <c r="T41" s="69">
        <v>197.30948324411099</v>
      </c>
      <c r="U41" s="71">
        <v>-1.23292340326112</v>
      </c>
    </row>
    <row r="42" spans="1:21" ht="12" thickBot="1" x14ac:dyDescent="0.2">
      <c r="A42" s="54"/>
      <c r="B42" s="43" t="s">
        <v>39</v>
      </c>
      <c r="C42" s="44"/>
      <c r="D42" s="69">
        <v>177792.14</v>
      </c>
      <c r="E42" s="69">
        <v>138574.53159999999</v>
      </c>
      <c r="F42" s="70">
        <v>128.30073314857199</v>
      </c>
      <c r="G42" s="72"/>
      <c r="H42" s="72"/>
      <c r="I42" s="69">
        <v>-992.99</v>
      </c>
      <c r="J42" s="70">
        <v>-0.558511754231655</v>
      </c>
      <c r="K42" s="72"/>
      <c r="L42" s="72"/>
      <c r="M42" s="72"/>
      <c r="N42" s="69">
        <v>793581.85</v>
      </c>
      <c r="O42" s="69">
        <v>10952628.1</v>
      </c>
      <c r="P42" s="69">
        <v>106</v>
      </c>
      <c r="Q42" s="69">
        <v>119</v>
      </c>
      <c r="R42" s="70">
        <v>-10.924369747899201</v>
      </c>
      <c r="S42" s="69">
        <v>1677.2843396226399</v>
      </c>
      <c r="T42" s="69">
        <v>1752.5806722689099</v>
      </c>
      <c r="U42" s="71">
        <v>-4.4891811643102901</v>
      </c>
    </row>
    <row r="43" spans="1:21" ht="12" thickBot="1" x14ac:dyDescent="0.2">
      <c r="A43" s="54"/>
      <c r="B43" s="43" t="s">
        <v>40</v>
      </c>
      <c r="C43" s="44"/>
      <c r="D43" s="69">
        <v>56002.84</v>
      </c>
      <c r="E43" s="69">
        <v>28192.485100000002</v>
      </c>
      <c r="F43" s="70">
        <v>198.64456716517</v>
      </c>
      <c r="G43" s="72"/>
      <c r="H43" s="72"/>
      <c r="I43" s="69">
        <v>7613.45</v>
      </c>
      <c r="J43" s="70">
        <v>13.5947569801817</v>
      </c>
      <c r="K43" s="72"/>
      <c r="L43" s="72"/>
      <c r="M43" s="72"/>
      <c r="N43" s="69">
        <v>244289.95</v>
      </c>
      <c r="O43" s="69">
        <v>3203942.18</v>
      </c>
      <c r="P43" s="69">
        <v>58</v>
      </c>
      <c r="Q43" s="69">
        <v>52</v>
      </c>
      <c r="R43" s="70">
        <v>11.538461538461499</v>
      </c>
      <c r="S43" s="69">
        <v>965.56620689655199</v>
      </c>
      <c r="T43" s="69">
        <v>1264.2684615384601</v>
      </c>
      <c r="U43" s="71">
        <v>-30.935450361500902</v>
      </c>
    </row>
    <row r="44" spans="1:21" ht="12" thickBot="1" x14ac:dyDescent="0.2">
      <c r="A44" s="55"/>
      <c r="B44" s="43" t="s">
        <v>35</v>
      </c>
      <c r="C44" s="44"/>
      <c r="D44" s="74">
        <v>7179.0789000000004</v>
      </c>
      <c r="E44" s="75"/>
      <c r="F44" s="75"/>
      <c r="G44" s="74">
        <v>27623.94</v>
      </c>
      <c r="H44" s="76">
        <v>-74.011386862265098</v>
      </c>
      <c r="I44" s="74">
        <v>1020.7038</v>
      </c>
      <c r="J44" s="76">
        <v>14.2177543138577</v>
      </c>
      <c r="K44" s="74">
        <v>2757.6977999999999</v>
      </c>
      <c r="L44" s="76">
        <v>9.9829995286696995</v>
      </c>
      <c r="M44" s="76">
        <v>-0.62987104678402395</v>
      </c>
      <c r="N44" s="74">
        <v>47531.394699999997</v>
      </c>
      <c r="O44" s="74">
        <v>2927095.3034000001</v>
      </c>
      <c r="P44" s="74">
        <v>31</v>
      </c>
      <c r="Q44" s="74">
        <v>23</v>
      </c>
      <c r="R44" s="76">
        <v>34.7826086956522</v>
      </c>
      <c r="S44" s="74">
        <v>231.583190322581</v>
      </c>
      <c r="T44" s="74">
        <v>454.51290869565202</v>
      </c>
      <c r="U44" s="77">
        <v>-96.263341938827494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86719</v>
      </c>
      <c r="D2" s="32">
        <v>733488.25237863197</v>
      </c>
      <c r="E2" s="32">
        <v>595575.08834273496</v>
      </c>
      <c r="F2" s="32">
        <v>137913.164035897</v>
      </c>
      <c r="G2" s="32">
        <v>595575.08834273496</v>
      </c>
      <c r="H2" s="32">
        <v>0.188023684890192</v>
      </c>
    </row>
    <row r="3" spans="1:8" ht="14.25" x14ac:dyDescent="0.2">
      <c r="A3" s="32">
        <v>2</v>
      </c>
      <c r="B3" s="33">
        <v>13</v>
      </c>
      <c r="C3" s="32">
        <v>21370.437999999998</v>
      </c>
      <c r="D3" s="32">
        <v>141732.98864746201</v>
      </c>
      <c r="E3" s="32">
        <v>110632.755048158</v>
      </c>
      <c r="F3" s="32">
        <v>31100.233599304102</v>
      </c>
      <c r="G3" s="32">
        <v>110632.755048158</v>
      </c>
      <c r="H3" s="32">
        <v>0.21942833419438401</v>
      </c>
    </row>
    <row r="4" spans="1:8" ht="14.25" x14ac:dyDescent="0.2">
      <c r="A4" s="32">
        <v>3</v>
      </c>
      <c r="B4" s="33">
        <v>14</v>
      </c>
      <c r="C4" s="32">
        <v>144386</v>
      </c>
      <c r="D4" s="32">
        <v>226967.93946153799</v>
      </c>
      <c r="E4" s="32">
        <v>194568.276281197</v>
      </c>
      <c r="F4" s="32">
        <v>32399.6631803419</v>
      </c>
      <c r="G4" s="32">
        <v>194568.276281197</v>
      </c>
      <c r="H4" s="32">
        <v>0.14274995515757499</v>
      </c>
    </row>
    <row r="5" spans="1:8" ht="14.25" x14ac:dyDescent="0.2">
      <c r="A5" s="32">
        <v>4</v>
      </c>
      <c r="B5" s="33">
        <v>15</v>
      </c>
      <c r="C5" s="32">
        <v>4317</v>
      </c>
      <c r="D5" s="32">
        <v>56861.295018803401</v>
      </c>
      <c r="E5" s="32">
        <v>46128.669514529902</v>
      </c>
      <c r="F5" s="32">
        <v>10732.625504273499</v>
      </c>
      <c r="G5" s="32">
        <v>46128.669514529902</v>
      </c>
      <c r="H5" s="32">
        <v>0.18875098607452301</v>
      </c>
    </row>
    <row r="6" spans="1:8" ht="14.25" x14ac:dyDescent="0.2">
      <c r="A6" s="32">
        <v>5</v>
      </c>
      <c r="B6" s="33">
        <v>16</v>
      </c>
      <c r="C6" s="32">
        <v>6305</v>
      </c>
      <c r="D6" s="32">
        <v>125574.10417265</v>
      </c>
      <c r="E6" s="32">
        <v>105178.208645299</v>
      </c>
      <c r="F6" s="32">
        <v>20395.8955273504</v>
      </c>
      <c r="G6" s="32">
        <v>105178.208645299</v>
      </c>
      <c r="H6" s="32">
        <v>0.16242119075210301</v>
      </c>
    </row>
    <row r="7" spans="1:8" ht="14.25" x14ac:dyDescent="0.2">
      <c r="A7" s="32">
        <v>6</v>
      </c>
      <c r="B7" s="33">
        <v>17</v>
      </c>
      <c r="C7" s="32">
        <v>34105</v>
      </c>
      <c r="D7" s="32">
        <v>415220.12970769202</v>
      </c>
      <c r="E7" s="32">
        <v>382427.10915897402</v>
      </c>
      <c r="F7" s="32">
        <v>32793.020548717897</v>
      </c>
      <c r="G7" s="32">
        <v>382427.10915897402</v>
      </c>
      <c r="H7" s="32">
        <v>7.89774343835489E-2</v>
      </c>
    </row>
    <row r="8" spans="1:8" ht="14.25" x14ac:dyDescent="0.2">
      <c r="A8" s="32">
        <v>7</v>
      </c>
      <c r="B8" s="33">
        <v>18</v>
      </c>
      <c r="C8" s="32">
        <v>102260</v>
      </c>
      <c r="D8" s="32">
        <v>200444.04461111099</v>
      </c>
      <c r="E8" s="32">
        <v>167179.912454701</v>
      </c>
      <c r="F8" s="32">
        <v>33264.132156410298</v>
      </c>
      <c r="G8" s="32">
        <v>167179.912454701</v>
      </c>
      <c r="H8" s="32">
        <v>0.16595220985960099</v>
      </c>
    </row>
    <row r="9" spans="1:8" ht="14.25" x14ac:dyDescent="0.2">
      <c r="A9" s="32">
        <v>8</v>
      </c>
      <c r="B9" s="33">
        <v>19</v>
      </c>
      <c r="C9" s="32">
        <v>23820</v>
      </c>
      <c r="D9" s="32">
        <v>144411.966498291</v>
      </c>
      <c r="E9" s="32">
        <v>113673.57306410299</v>
      </c>
      <c r="F9" s="32">
        <v>30738.393434188001</v>
      </c>
      <c r="G9" s="32">
        <v>113673.57306410299</v>
      </c>
      <c r="H9" s="32">
        <v>0.21285212146565299</v>
      </c>
    </row>
    <row r="10" spans="1:8" ht="14.25" x14ac:dyDescent="0.2">
      <c r="A10" s="32">
        <v>9</v>
      </c>
      <c r="B10" s="33">
        <v>21</v>
      </c>
      <c r="C10" s="32">
        <v>277977</v>
      </c>
      <c r="D10" s="32">
        <v>1235946.7669418801</v>
      </c>
      <c r="E10" s="32">
        <v>1155488.9898683799</v>
      </c>
      <c r="F10" s="32">
        <v>80457.777073504301</v>
      </c>
      <c r="G10" s="32">
        <v>1155488.9898683799</v>
      </c>
      <c r="H10" s="35">
        <v>6.5098092592274004E-2</v>
      </c>
    </row>
    <row r="11" spans="1:8" ht="14.25" x14ac:dyDescent="0.2">
      <c r="A11" s="32">
        <v>10</v>
      </c>
      <c r="B11" s="33">
        <v>22</v>
      </c>
      <c r="C11" s="32">
        <v>35405</v>
      </c>
      <c r="D11" s="32">
        <v>608441.05768974405</v>
      </c>
      <c r="E11" s="32">
        <v>538493.32505128195</v>
      </c>
      <c r="F11" s="32">
        <v>69947.732638461501</v>
      </c>
      <c r="G11" s="32">
        <v>538493.32505128195</v>
      </c>
      <c r="H11" s="32">
        <v>0.114962216560555</v>
      </c>
    </row>
    <row r="12" spans="1:8" ht="14.25" x14ac:dyDescent="0.2">
      <c r="A12" s="32">
        <v>11</v>
      </c>
      <c r="B12" s="33">
        <v>23</v>
      </c>
      <c r="C12" s="32">
        <v>343439.81099999999</v>
      </c>
      <c r="D12" s="32">
        <v>2515250.4795936798</v>
      </c>
      <c r="E12" s="32">
        <v>2313603.4673734298</v>
      </c>
      <c r="F12" s="32">
        <v>201647.012220248</v>
      </c>
      <c r="G12" s="32">
        <v>2313603.4673734298</v>
      </c>
      <c r="H12" s="32">
        <v>8.0169754009080996E-2</v>
      </c>
    </row>
    <row r="13" spans="1:8" ht="14.25" x14ac:dyDescent="0.2">
      <c r="A13" s="32">
        <v>12</v>
      </c>
      <c r="B13" s="33">
        <v>24</v>
      </c>
      <c r="C13" s="32">
        <v>37298.527999999998</v>
      </c>
      <c r="D13" s="32">
        <v>926514.43173589697</v>
      </c>
      <c r="E13" s="32">
        <v>886841.80820256402</v>
      </c>
      <c r="F13" s="32">
        <v>39672.623533333302</v>
      </c>
      <c r="G13" s="32">
        <v>886841.80820256402</v>
      </c>
      <c r="H13" s="32">
        <v>4.2819218108673798E-2</v>
      </c>
    </row>
    <row r="14" spans="1:8" ht="14.25" x14ac:dyDescent="0.2">
      <c r="A14" s="32">
        <v>13</v>
      </c>
      <c r="B14" s="33">
        <v>25</v>
      </c>
      <c r="C14" s="32">
        <v>103423</v>
      </c>
      <c r="D14" s="32">
        <v>1053697.5967000001</v>
      </c>
      <c r="E14" s="32">
        <v>983846.42709999997</v>
      </c>
      <c r="F14" s="32">
        <v>69851.169599999994</v>
      </c>
      <c r="G14" s="32">
        <v>983846.42709999997</v>
      </c>
      <c r="H14" s="32">
        <v>6.6291476623617507E-2</v>
      </c>
    </row>
    <row r="15" spans="1:8" ht="14.25" x14ac:dyDescent="0.2">
      <c r="A15" s="32">
        <v>14</v>
      </c>
      <c r="B15" s="33">
        <v>26</v>
      </c>
      <c r="C15" s="32">
        <v>99907</v>
      </c>
      <c r="D15" s="32">
        <v>447973.445875698</v>
      </c>
      <c r="E15" s="32">
        <v>421903.72102685901</v>
      </c>
      <c r="F15" s="32">
        <v>26069.724848839</v>
      </c>
      <c r="G15" s="32">
        <v>421903.72102685901</v>
      </c>
      <c r="H15" s="32">
        <v>5.8194799466021699E-2</v>
      </c>
    </row>
    <row r="16" spans="1:8" ht="14.25" x14ac:dyDescent="0.2">
      <c r="A16" s="32">
        <v>15</v>
      </c>
      <c r="B16" s="33">
        <v>27</v>
      </c>
      <c r="C16" s="32">
        <v>202101.804</v>
      </c>
      <c r="D16" s="32">
        <v>1433676.40893761</v>
      </c>
      <c r="E16" s="32">
        <v>1265957.90905385</v>
      </c>
      <c r="F16" s="32">
        <v>167718.49988376099</v>
      </c>
      <c r="G16" s="32">
        <v>1265957.90905385</v>
      </c>
      <c r="H16" s="32">
        <v>0.11698490596496899</v>
      </c>
    </row>
    <row r="17" spans="1:8" ht="14.25" x14ac:dyDescent="0.2">
      <c r="A17" s="32">
        <v>16</v>
      </c>
      <c r="B17" s="33">
        <v>29</v>
      </c>
      <c r="C17" s="32">
        <v>256948</v>
      </c>
      <c r="D17" s="32">
        <v>3094390.9934213702</v>
      </c>
      <c r="E17" s="32">
        <v>2845657.1528350399</v>
      </c>
      <c r="F17" s="32">
        <v>248733.84058632501</v>
      </c>
      <c r="G17" s="32">
        <v>2845657.1528350399</v>
      </c>
      <c r="H17" s="32">
        <v>8.0382162795564496E-2</v>
      </c>
    </row>
    <row r="18" spans="1:8" ht="14.25" x14ac:dyDescent="0.2">
      <c r="A18" s="32">
        <v>17</v>
      </c>
      <c r="B18" s="33">
        <v>31</v>
      </c>
      <c r="C18" s="32">
        <v>41313.044000000002</v>
      </c>
      <c r="D18" s="32">
        <v>290693.00715914799</v>
      </c>
      <c r="E18" s="32">
        <v>247118.855653759</v>
      </c>
      <c r="F18" s="32">
        <v>43574.151505389003</v>
      </c>
      <c r="G18" s="32">
        <v>247118.855653759</v>
      </c>
      <c r="H18" s="32">
        <v>0.14989748783854701</v>
      </c>
    </row>
    <row r="19" spans="1:8" ht="14.25" x14ac:dyDescent="0.2">
      <c r="A19" s="32">
        <v>18</v>
      </c>
      <c r="B19" s="33">
        <v>32</v>
      </c>
      <c r="C19" s="32">
        <v>19411.663</v>
      </c>
      <c r="D19" s="32">
        <v>282857.20850711002</v>
      </c>
      <c r="E19" s="32">
        <v>261105.18928724399</v>
      </c>
      <c r="F19" s="32">
        <v>21752.019219865699</v>
      </c>
      <c r="G19" s="32">
        <v>261105.18928724399</v>
      </c>
      <c r="H19" s="32">
        <v>7.6901060201613802E-2</v>
      </c>
    </row>
    <row r="20" spans="1:8" ht="14.25" x14ac:dyDescent="0.2">
      <c r="A20" s="32">
        <v>19</v>
      </c>
      <c r="B20" s="33">
        <v>33</v>
      </c>
      <c r="C20" s="32">
        <v>62678.076000000001</v>
      </c>
      <c r="D20" s="32">
        <v>687079.48876662098</v>
      </c>
      <c r="E20" s="32">
        <v>550864.02294678998</v>
      </c>
      <c r="F20" s="32">
        <v>136215.46581983101</v>
      </c>
      <c r="G20" s="32">
        <v>550864.02294678998</v>
      </c>
      <c r="H20" s="32">
        <v>0.19825284853773101</v>
      </c>
    </row>
    <row r="21" spans="1:8" ht="14.25" x14ac:dyDescent="0.2">
      <c r="A21" s="32">
        <v>20</v>
      </c>
      <c r="B21" s="33">
        <v>34</v>
      </c>
      <c r="C21" s="32">
        <v>48980.167999999998</v>
      </c>
      <c r="D21" s="32">
        <v>313844.13705399702</v>
      </c>
      <c r="E21" s="32">
        <v>231215.76842979799</v>
      </c>
      <c r="F21" s="32">
        <v>82628.368624199604</v>
      </c>
      <c r="G21" s="32">
        <v>231215.76842979799</v>
      </c>
      <c r="H21" s="32">
        <v>0.26327835657475801</v>
      </c>
    </row>
    <row r="22" spans="1:8" ht="14.25" x14ac:dyDescent="0.2">
      <c r="A22" s="32">
        <v>21</v>
      </c>
      <c r="B22" s="33">
        <v>35</v>
      </c>
      <c r="C22" s="32">
        <v>44123.146999999997</v>
      </c>
      <c r="D22" s="32">
        <v>896039.44693185796</v>
      </c>
      <c r="E22" s="32">
        <v>892184.00518495601</v>
      </c>
      <c r="F22" s="32">
        <v>3855.4417469026498</v>
      </c>
      <c r="G22" s="32">
        <v>892184.00518495601</v>
      </c>
      <c r="H22" s="32">
        <v>4.3027589467228601E-3</v>
      </c>
    </row>
    <row r="23" spans="1:8" ht="14.25" x14ac:dyDescent="0.2">
      <c r="A23" s="32">
        <v>22</v>
      </c>
      <c r="B23" s="33">
        <v>36</v>
      </c>
      <c r="C23" s="32">
        <v>170694.25899999999</v>
      </c>
      <c r="D23" s="32">
        <v>751419.49522743397</v>
      </c>
      <c r="E23" s="32">
        <v>643984.47138070001</v>
      </c>
      <c r="F23" s="32">
        <v>107435.02384673301</v>
      </c>
      <c r="G23" s="32">
        <v>643984.47138070001</v>
      </c>
      <c r="H23" s="32">
        <v>0.14297609328623501</v>
      </c>
    </row>
    <row r="24" spans="1:8" ht="14.25" x14ac:dyDescent="0.2">
      <c r="A24" s="32">
        <v>23</v>
      </c>
      <c r="B24" s="33">
        <v>37</v>
      </c>
      <c r="C24" s="32">
        <v>184791.04000000001</v>
      </c>
      <c r="D24" s="32">
        <v>1736367.6477057701</v>
      </c>
      <c r="E24" s="32">
        <v>1614664.74182128</v>
      </c>
      <c r="F24" s="32">
        <v>121702.90588449501</v>
      </c>
      <c r="G24" s="32">
        <v>1614664.74182128</v>
      </c>
      <c r="H24" s="32">
        <v>7.0090516858741597E-2</v>
      </c>
    </row>
    <row r="25" spans="1:8" ht="14.25" x14ac:dyDescent="0.2">
      <c r="A25" s="32">
        <v>24</v>
      </c>
      <c r="B25" s="33">
        <v>38</v>
      </c>
      <c r="C25" s="32">
        <v>222758.39300000001</v>
      </c>
      <c r="D25" s="32">
        <v>1053183.5916663699</v>
      </c>
      <c r="E25" s="32">
        <v>1078765.5692946899</v>
      </c>
      <c r="F25" s="32">
        <v>-25581.9776283186</v>
      </c>
      <c r="G25" s="32">
        <v>1078765.5692946899</v>
      </c>
      <c r="H25" s="32">
        <v>-2.4290140703618599E-2</v>
      </c>
    </row>
    <row r="26" spans="1:8" ht="14.25" x14ac:dyDescent="0.2">
      <c r="A26" s="32">
        <v>25</v>
      </c>
      <c r="B26" s="33">
        <v>39</v>
      </c>
      <c r="C26" s="32">
        <v>77664.097999999998</v>
      </c>
      <c r="D26" s="32">
        <v>132860.94750019701</v>
      </c>
      <c r="E26" s="32">
        <v>95042.155910607602</v>
      </c>
      <c r="F26" s="32">
        <v>37818.791589588996</v>
      </c>
      <c r="G26" s="32">
        <v>95042.155910607602</v>
      </c>
      <c r="H26" s="32">
        <v>0.28464941957103701</v>
      </c>
    </row>
    <row r="27" spans="1:8" ht="14.25" x14ac:dyDescent="0.2">
      <c r="A27" s="32">
        <v>26</v>
      </c>
      <c r="B27" s="33">
        <v>42</v>
      </c>
      <c r="C27" s="32">
        <v>11624.789000000001</v>
      </c>
      <c r="D27" s="32">
        <v>136903.80650000001</v>
      </c>
      <c r="E27" s="32">
        <v>123813.4712</v>
      </c>
      <c r="F27" s="32">
        <v>13090.335300000001</v>
      </c>
      <c r="G27" s="32">
        <v>123813.4712</v>
      </c>
      <c r="H27" s="32">
        <v>9.5617029465137601E-2</v>
      </c>
    </row>
    <row r="28" spans="1:8" ht="14.25" x14ac:dyDescent="0.2">
      <c r="A28" s="32">
        <v>27</v>
      </c>
      <c r="B28" s="33">
        <v>75</v>
      </c>
      <c r="C28" s="32">
        <v>293</v>
      </c>
      <c r="D28" s="32">
        <v>167677.77777777801</v>
      </c>
      <c r="E28" s="32">
        <v>157150.5</v>
      </c>
      <c r="F28" s="32">
        <v>10527.277777777799</v>
      </c>
      <c r="G28" s="32">
        <v>157150.5</v>
      </c>
      <c r="H28" s="32">
        <v>6.2782784441057601E-2</v>
      </c>
    </row>
    <row r="29" spans="1:8" ht="14.25" x14ac:dyDescent="0.2">
      <c r="A29" s="32">
        <v>28</v>
      </c>
      <c r="B29" s="33">
        <v>76</v>
      </c>
      <c r="C29" s="32">
        <v>1936</v>
      </c>
      <c r="D29" s="32">
        <v>372271.28747008502</v>
      </c>
      <c r="E29" s="32">
        <v>343170.87341282098</v>
      </c>
      <c r="F29" s="32">
        <v>29100.414057264999</v>
      </c>
      <c r="G29" s="32">
        <v>343170.87341282098</v>
      </c>
      <c r="H29" s="32">
        <v>7.8169912740324796E-2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7179.0787383707702</v>
      </c>
      <c r="E30" s="32">
        <v>6158.3744799939504</v>
      </c>
      <c r="F30" s="32">
        <v>1020.70425837682</v>
      </c>
      <c r="G30" s="32">
        <v>6158.3744799939504</v>
      </c>
      <c r="H30" s="32">
        <v>0.14217761018852701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</v>
      </c>
      <c r="D32" s="38">
        <v>5032.4799999999996</v>
      </c>
      <c r="E32" s="38">
        <v>5000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83</v>
      </c>
      <c r="D33" s="38">
        <v>264147.44</v>
      </c>
      <c r="E33" s="38">
        <v>257154.16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29</v>
      </c>
      <c r="D34" s="38">
        <v>94242.12</v>
      </c>
      <c r="E34" s="38">
        <v>94725.9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122</v>
      </c>
      <c r="D35" s="38">
        <v>244403.12</v>
      </c>
      <c r="E35" s="38">
        <v>236646.62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</v>
      </c>
      <c r="D36" s="38">
        <v>0.1</v>
      </c>
      <c r="E36" s="38">
        <v>0.01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100</v>
      </c>
      <c r="D37" s="38">
        <v>177792.14</v>
      </c>
      <c r="E37" s="38">
        <v>178785.13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56002.84</v>
      </c>
      <c r="E38" s="38">
        <v>48389.39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2015-04-06T06:13:46Z</dcterms:modified>
</cp:coreProperties>
</file>