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<sst xmlns="http://schemas.openxmlformats.org/spreadsheetml/2006/main" count="114" uniqueCount="72">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</sst>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14386088.344100004</v>
      </c>
      <c r="F3" s="25">
        <f>RA!I7</f>
        <v>1483234.9927000001</v>
      </c>
      <c r="G3" s="16">
        <f>SUM(G4:G38)</f>
        <v>12902761.531399997</v>
      </c>
      <c r="H3" s="27">
        <f>RA!J7</f>
        <v>10.3072679203775</v>
      </c>
      <c r="I3" s="20">
        <f>SUM(I4:I38)</f>
        <v>14386091.334202813</v>
      </c>
      <c r="J3" s="21">
        <f>SUM(J4:J38)</f>
        <v>12902761.507198915</v>
      </c>
      <c r="K3" s="22">
        <f>E3-I3</f>
        <v>-2.9901028089225292</v>
      </c>
      <c r="L3" s="22">
        <f>G3-J3</f>
        <v>2.4201082065701485E-2</v>
      </c>
    </row>
    <row r="4" spans="1:13" x14ac:dyDescent="0.15">
      <c r="A4" s="42">
        <f>RA!A8</f>
        <v>42103</v>
      </c>
      <c r="B4" s="12">
        <v>12</v>
      </c>
      <c r="C4" s="39" t="s">
        <v>6</v>
      </c>
      <c r="D4" s="39"/>
      <c r="E4" s="15">
        <f>VLOOKUP(C4,RA!B8:D36,3,0)</f>
        <v>614149.26139999996</v>
      </c>
      <c r="F4" s="25">
        <f>VLOOKUP(C4,RA!B8:I39,8,0)</f>
        <v>115807.269</v>
      </c>
      <c r="G4" s="16">
        <f t="shared" ref="G4:G38" si="0">E4-F4</f>
        <v>498341.99239999999</v>
      </c>
      <c r="H4" s="27">
        <f>RA!J8</f>
        <v>18.856534767461699</v>
      </c>
      <c r="I4" s="20">
        <f>VLOOKUP(B4,RMS!B:D,3,FALSE)</f>
        <v>614149.71299059805</v>
      </c>
      <c r="J4" s="21">
        <f>VLOOKUP(B4,RMS!B:E,4,FALSE)</f>
        <v>498342.00564700901</v>
      </c>
      <c r="K4" s="22">
        <f t="shared" ref="K4:K38" si="1">E4-I4</f>
        <v>-0.45159059809520841</v>
      </c>
      <c r="L4" s="22">
        <f t="shared" ref="L4:L38" si="2">G4-J4</f>
        <v>-1.3247009017504752E-2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76193.317800000004</v>
      </c>
      <c r="F5" s="25">
        <f>VLOOKUP(C5,RA!B9:I40,8,0)</f>
        <v>17249.910899999999</v>
      </c>
      <c r="G5" s="16">
        <f t="shared" si="0"/>
        <v>58943.406900000002</v>
      </c>
      <c r="H5" s="27">
        <f>RA!J9</f>
        <v>22.639663684523299</v>
      </c>
      <c r="I5" s="20">
        <f>VLOOKUP(B5,RMS!B:D,3,FALSE)</f>
        <v>76193.346382346295</v>
      </c>
      <c r="J5" s="21">
        <f>VLOOKUP(B5,RMS!B:E,4,FALSE)</f>
        <v>58943.3994853642</v>
      </c>
      <c r="K5" s="22">
        <f t="shared" si="1"/>
        <v>-2.8582346290932037E-2</v>
      </c>
      <c r="L5" s="22">
        <f t="shared" si="2"/>
        <v>7.414635801978875E-3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110784.61109999999</v>
      </c>
      <c r="F6" s="25">
        <f>VLOOKUP(C6,RA!B10:I41,8,0)</f>
        <v>25879.288700000001</v>
      </c>
      <c r="G6" s="16">
        <f t="shared" si="0"/>
        <v>84905.32239999999</v>
      </c>
      <c r="H6" s="27">
        <f>RA!J10</f>
        <v>23.360003201744298</v>
      </c>
      <c r="I6" s="20">
        <f>VLOOKUP(B6,RMS!B:D,3,FALSE)</f>
        <v>110786.516854701</v>
      </c>
      <c r="J6" s="21">
        <f>VLOOKUP(B6,RMS!B:E,4,FALSE)</f>
        <v>84905.322278632506</v>
      </c>
      <c r="K6" s="22">
        <f>E6-I6</f>
        <v>-1.9057547010015696</v>
      </c>
      <c r="L6" s="22">
        <f t="shared" si="2"/>
        <v>1.2136748409830034E-4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46115.898000000001</v>
      </c>
      <c r="F7" s="25">
        <f>VLOOKUP(C7,RA!B11:I42,8,0)</f>
        <v>9522.5087000000003</v>
      </c>
      <c r="G7" s="16">
        <f t="shared" si="0"/>
        <v>36593.389300000003</v>
      </c>
      <c r="H7" s="27">
        <f>RA!J11</f>
        <v>20.649080063452299</v>
      </c>
      <c r="I7" s="20">
        <f>VLOOKUP(B7,RMS!B:D,3,FALSE)</f>
        <v>46115.913005128197</v>
      </c>
      <c r="J7" s="21">
        <f>VLOOKUP(B7,RMS!B:E,4,FALSE)</f>
        <v>36593.388722222197</v>
      </c>
      <c r="K7" s="22">
        <f t="shared" si="1"/>
        <v>-1.5005128196207806E-2</v>
      </c>
      <c r="L7" s="22">
        <f t="shared" si="2"/>
        <v>5.7777780602918938E-4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93109.507899999997</v>
      </c>
      <c r="F8" s="25">
        <f>VLOOKUP(C8,RA!B12:I43,8,0)</f>
        <v>9863.4734000000008</v>
      </c>
      <c r="G8" s="16">
        <f t="shared" si="0"/>
        <v>83246.034499999994</v>
      </c>
      <c r="H8" s="27">
        <f>RA!J12</f>
        <v>10.5934115886354</v>
      </c>
      <c r="I8" s="20">
        <f>VLOOKUP(B8,RMS!B:D,3,FALSE)</f>
        <v>93109.5325752137</v>
      </c>
      <c r="J8" s="21">
        <f>VLOOKUP(B8,RMS!B:E,4,FALSE)</f>
        <v>83246.033186324799</v>
      </c>
      <c r="K8" s="22">
        <f t="shared" si="1"/>
        <v>-2.4675213702721521E-2</v>
      </c>
      <c r="L8" s="22">
        <f t="shared" si="2"/>
        <v>1.313675194978714E-3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220180.16260000001</v>
      </c>
      <c r="F9" s="25">
        <f>VLOOKUP(C9,RA!B13:I44,8,0)</f>
        <v>47737.499100000001</v>
      </c>
      <c r="G9" s="16">
        <f t="shared" si="0"/>
        <v>172442.66350000002</v>
      </c>
      <c r="H9" s="27">
        <f>RA!J13</f>
        <v>21.681108114505498</v>
      </c>
      <c r="I9" s="20">
        <f>VLOOKUP(B9,RMS!B:D,3,FALSE)</f>
        <v>220180.25776068401</v>
      </c>
      <c r="J9" s="21">
        <f>VLOOKUP(B9,RMS!B:E,4,FALSE)</f>
        <v>172442.661840171</v>
      </c>
      <c r="K9" s="22">
        <f t="shared" si="1"/>
        <v>-9.5160683995345607E-2</v>
      </c>
      <c r="L9" s="22">
        <f t="shared" si="2"/>
        <v>1.6598290239926428E-3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118234.43030000001</v>
      </c>
      <c r="F10" s="25">
        <f>VLOOKUP(C10,RA!B14:I45,8,0)</f>
        <v>20811.440600000002</v>
      </c>
      <c r="G10" s="16">
        <f t="shared" si="0"/>
        <v>97422.989700000006</v>
      </c>
      <c r="H10" s="27">
        <f>RA!J14</f>
        <v>17.6018445280232</v>
      </c>
      <c r="I10" s="20">
        <f>VLOOKUP(B10,RMS!B:D,3,FALSE)</f>
        <v>118234.439735897</v>
      </c>
      <c r="J10" s="21">
        <f>VLOOKUP(B10,RMS!B:E,4,FALSE)</f>
        <v>97422.990211111101</v>
      </c>
      <c r="K10" s="22">
        <f t="shared" si="1"/>
        <v>-9.4358969945460558E-3</v>
      </c>
      <c r="L10" s="22">
        <f t="shared" si="2"/>
        <v>-5.1111109496559948E-4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80852.073699999994</v>
      </c>
      <c r="F11" s="25">
        <f>VLOOKUP(C11,RA!B15:I46,8,0)</f>
        <v>15266.4902</v>
      </c>
      <c r="G11" s="16">
        <f t="shared" si="0"/>
        <v>65585.583499999993</v>
      </c>
      <c r="H11" s="27">
        <f>RA!J15</f>
        <v>18.882002033300999</v>
      </c>
      <c r="I11" s="20">
        <f>VLOOKUP(B11,RMS!B:D,3,FALSE)</f>
        <v>80852.114177777796</v>
      </c>
      <c r="J11" s="21">
        <f>VLOOKUP(B11,RMS!B:E,4,FALSE)</f>
        <v>65585.583932478607</v>
      </c>
      <c r="K11" s="22">
        <f t="shared" si="1"/>
        <v>-4.0477777802152559E-2</v>
      </c>
      <c r="L11" s="22">
        <f t="shared" si="2"/>
        <v>-4.3247861322015524E-4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718766.52619999996</v>
      </c>
      <c r="F12" s="25">
        <f>VLOOKUP(C12,RA!B16:I47,8,0)</f>
        <v>1679.1632</v>
      </c>
      <c r="G12" s="16">
        <f t="shared" si="0"/>
        <v>717087.36300000001</v>
      </c>
      <c r="H12" s="27">
        <f>RA!J16</f>
        <v>0.23361733452967801</v>
      </c>
      <c r="I12" s="20">
        <f>VLOOKUP(B12,RMS!B:D,3,FALSE)</f>
        <v>718766.13824017101</v>
      </c>
      <c r="J12" s="21">
        <f>VLOOKUP(B12,RMS!B:E,4,FALSE)</f>
        <v>717087.36270512803</v>
      </c>
      <c r="K12" s="22">
        <f t="shared" si="1"/>
        <v>0.3879598289495334</v>
      </c>
      <c r="L12" s="22">
        <f t="shared" si="2"/>
        <v>2.9487197753041983E-4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450950.79719999997</v>
      </c>
      <c r="F13" s="25">
        <f>VLOOKUP(C13,RA!B17:I48,8,0)</f>
        <v>48122.207600000002</v>
      </c>
      <c r="G13" s="16">
        <f t="shared" si="0"/>
        <v>402828.58959999995</v>
      </c>
      <c r="H13" s="27">
        <f>RA!J17</f>
        <v>10.671276755423399</v>
      </c>
      <c r="I13" s="20">
        <f>VLOOKUP(B13,RMS!B:D,3,FALSE)</f>
        <v>450950.90865726501</v>
      </c>
      <c r="J13" s="21">
        <f>VLOOKUP(B13,RMS!B:E,4,FALSE)</f>
        <v>402828.58994700899</v>
      </c>
      <c r="K13" s="22">
        <f t="shared" si="1"/>
        <v>-0.11145726504037157</v>
      </c>
      <c r="L13" s="22">
        <f t="shared" si="2"/>
        <v>-3.4700904507189989E-4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1469195.5075999999</v>
      </c>
      <c r="F14" s="25">
        <f>VLOOKUP(C14,RA!B18:I49,8,0)</f>
        <v>156651.90429999999</v>
      </c>
      <c r="G14" s="16">
        <f t="shared" si="0"/>
        <v>1312543.6032999998</v>
      </c>
      <c r="H14" s="27">
        <f>RA!J18</f>
        <v>10.662427395786001</v>
      </c>
      <c r="I14" s="20">
        <f>VLOOKUP(B14,RMS!B:D,3,FALSE)</f>
        <v>1469195.4304582099</v>
      </c>
      <c r="J14" s="21">
        <f>VLOOKUP(B14,RMS!B:E,4,FALSE)</f>
        <v>1312543.6216817901</v>
      </c>
      <c r="K14" s="22">
        <f t="shared" si="1"/>
        <v>7.7141789952293038E-2</v>
      </c>
      <c r="L14" s="22">
        <f t="shared" si="2"/>
        <v>-1.838179025799036E-2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498043.82870000001</v>
      </c>
      <c r="F15" s="25">
        <f>VLOOKUP(C15,RA!B19:I50,8,0)</f>
        <v>52057.005700000002</v>
      </c>
      <c r="G15" s="16">
        <f t="shared" si="0"/>
        <v>445986.82300000003</v>
      </c>
      <c r="H15" s="27">
        <f>RA!J19</f>
        <v>10.4522940954574</v>
      </c>
      <c r="I15" s="20">
        <f>VLOOKUP(B15,RMS!B:D,3,FALSE)</f>
        <v>498043.90217863198</v>
      </c>
      <c r="J15" s="21">
        <f>VLOOKUP(B15,RMS!B:E,4,FALSE)</f>
        <v>445986.82265213702</v>
      </c>
      <c r="K15" s="22">
        <f t="shared" si="1"/>
        <v>-7.3478631966281682E-2</v>
      </c>
      <c r="L15" s="22">
        <f t="shared" si="2"/>
        <v>3.4786300966516137E-4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868487.85239999997</v>
      </c>
      <c r="F16" s="25">
        <f>VLOOKUP(C16,RA!B20:I51,8,0)</f>
        <v>52716.148999999998</v>
      </c>
      <c r="G16" s="16">
        <f t="shared" si="0"/>
        <v>815771.7034</v>
      </c>
      <c r="H16" s="27">
        <f>RA!J20</f>
        <v>6.0698775295846596</v>
      </c>
      <c r="I16" s="20">
        <f>VLOOKUP(B16,RMS!B:D,3,FALSE)</f>
        <v>868487.92229999998</v>
      </c>
      <c r="J16" s="21">
        <f>VLOOKUP(B16,RMS!B:E,4,FALSE)</f>
        <v>815771.7034</v>
      </c>
      <c r="K16" s="22">
        <f t="shared" si="1"/>
        <v>-6.9900000002235174E-2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362448.27659999998</v>
      </c>
      <c r="F17" s="25">
        <f>VLOOKUP(C17,RA!B21:I52,8,0)</f>
        <v>25970.8819</v>
      </c>
      <c r="G17" s="16">
        <f t="shared" si="0"/>
        <v>336477.3947</v>
      </c>
      <c r="H17" s="27">
        <f>RA!J21</f>
        <v>7.1654036111369397</v>
      </c>
      <c r="I17" s="20">
        <f>VLOOKUP(B17,RMS!B:D,3,FALSE)</f>
        <v>362447.41892160999</v>
      </c>
      <c r="J17" s="21">
        <f>VLOOKUP(B17,RMS!B:E,4,FALSE)</f>
        <v>336477.39464035199</v>
      </c>
      <c r="K17" s="22">
        <f t="shared" si="1"/>
        <v>0.85767838999163359</v>
      </c>
      <c r="L17" s="22">
        <f t="shared" si="2"/>
        <v>5.9648009482771158E-5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975412.78819999995</v>
      </c>
      <c r="F18" s="25">
        <f>VLOOKUP(C18,RA!B22:I53,8,0)</f>
        <v>109977.87579999999</v>
      </c>
      <c r="G18" s="16">
        <f t="shared" si="0"/>
        <v>865434.91239999991</v>
      </c>
      <c r="H18" s="27">
        <f>RA!J22</f>
        <v>11.275008604608299</v>
      </c>
      <c r="I18" s="20">
        <f>VLOOKUP(B18,RMS!B:D,3,FALSE)</f>
        <v>975413.55066666706</v>
      </c>
      <c r="J18" s="21">
        <f>VLOOKUP(B18,RMS!B:E,4,FALSE)</f>
        <v>865434.91189999995</v>
      </c>
      <c r="K18" s="22">
        <f t="shared" si="1"/>
        <v>-0.76246666710358113</v>
      </c>
      <c r="L18" s="22">
        <f t="shared" si="2"/>
        <v>4.9999996554106474E-4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2182028.486</v>
      </c>
      <c r="F19" s="25">
        <f>VLOOKUP(C19,RA!B23:I54,8,0)</f>
        <v>210266.891</v>
      </c>
      <c r="G19" s="16">
        <f t="shared" si="0"/>
        <v>1971761.595</v>
      </c>
      <c r="H19" s="27">
        <f>RA!J23</f>
        <v>9.6363036664774295</v>
      </c>
      <c r="I19" s="20">
        <f>VLOOKUP(B19,RMS!B:D,3,FALSE)</f>
        <v>2182029.3880290599</v>
      </c>
      <c r="J19" s="21">
        <f>VLOOKUP(B19,RMS!B:E,4,FALSE)</f>
        <v>1971761.6279982899</v>
      </c>
      <c r="K19" s="22">
        <f t="shared" si="1"/>
        <v>-0.90202905982732773</v>
      </c>
      <c r="L19" s="22">
        <f t="shared" si="2"/>
        <v>-3.2998289912939072E-2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205323.6496</v>
      </c>
      <c r="F20" s="25">
        <f>VLOOKUP(C20,RA!B24:I55,8,0)</f>
        <v>28309.642599999999</v>
      </c>
      <c r="G20" s="16">
        <f t="shared" si="0"/>
        <v>177014.00700000001</v>
      </c>
      <c r="H20" s="27">
        <f>RA!J24</f>
        <v>13.7878138515223</v>
      </c>
      <c r="I20" s="20">
        <f>VLOOKUP(B20,RMS!B:D,3,FALSE)</f>
        <v>205323.63619550699</v>
      </c>
      <c r="J20" s="21">
        <f>VLOOKUP(B20,RMS!B:E,4,FALSE)</f>
        <v>177014.02012087501</v>
      </c>
      <c r="K20" s="22">
        <f t="shared" si="1"/>
        <v>1.3404493016423658E-2</v>
      </c>
      <c r="L20" s="22">
        <f t="shared" si="2"/>
        <v>-1.3120874995365739E-2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218781.50520000001</v>
      </c>
      <c r="F21" s="25">
        <f>VLOOKUP(C21,RA!B25:I56,8,0)</f>
        <v>18033.357499999998</v>
      </c>
      <c r="G21" s="16">
        <f t="shared" si="0"/>
        <v>200748.14770000003</v>
      </c>
      <c r="H21" s="27">
        <f>RA!J25</f>
        <v>8.2426334362745806</v>
      </c>
      <c r="I21" s="20">
        <f>VLOOKUP(B21,RMS!B:D,3,FALSE)</f>
        <v>218781.50861263101</v>
      </c>
      <c r="J21" s="21">
        <f>VLOOKUP(B21,RMS!B:E,4,FALSE)</f>
        <v>200748.16471148</v>
      </c>
      <c r="K21" s="22">
        <f t="shared" si="1"/>
        <v>-3.4126309910789132E-3</v>
      </c>
      <c r="L21" s="22">
        <f t="shared" si="2"/>
        <v>-1.7011479969369248E-2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521136.78240000003</v>
      </c>
      <c r="F22" s="25">
        <f>VLOOKUP(C22,RA!B26:I57,8,0)</f>
        <v>114027.46829999999</v>
      </c>
      <c r="G22" s="16">
        <f t="shared" si="0"/>
        <v>407109.31410000002</v>
      </c>
      <c r="H22" s="27">
        <f>RA!J26</f>
        <v>21.8805258333268</v>
      </c>
      <c r="I22" s="20">
        <f>VLOOKUP(B22,RMS!B:D,3,FALSE)</f>
        <v>521136.75688242202</v>
      </c>
      <c r="J22" s="21">
        <f>VLOOKUP(B22,RMS!B:E,4,FALSE)</f>
        <v>407109.298449533</v>
      </c>
      <c r="K22" s="22">
        <f t="shared" si="1"/>
        <v>2.5517578003928065E-2</v>
      </c>
      <c r="L22" s="22">
        <f t="shared" si="2"/>
        <v>1.565046701580286E-2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236484.32459999999</v>
      </c>
      <c r="F23" s="25">
        <f>VLOOKUP(C23,RA!B27:I58,8,0)</f>
        <v>63297.219899999996</v>
      </c>
      <c r="G23" s="16">
        <f t="shared" si="0"/>
        <v>173187.1047</v>
      </c>
      <c r="H23" s="27">
        <f>RA!J27</f>
        <v>26.765926243552801</v>
      </c>
      <c r="I23" s="20">
        <f>VLOOKUP(B23,RMS!B:D,3,FALSE)</f>
        <v>236484.28261947699</v>
      </c>
      <c r="J23" s="21">
        <f>VLOOKUP(B23,RMS!B:E,4,FALSE)</f>
        <v>173187.129532055</v>
      </c>
      <c r="K23" s="22">
        <f t="shared" si="1"/>
        <v>4.1980523004895076E-2</v>
      </c>
      <c r="L23" s="22">
        <f t="shared" si="2"/>
        <v>-2.4832055001752451E-2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656811.04799999995</v>
      </c>
      <c r="F24" s="25">
        <f>VLOOKUP(C24,RA!B28:I59,8,0)</f>
        <v>31410.403600000001</v>
      </c>
      <c r="G24" s="16">
        <f t="shared" si="0"/>
        <v>625400.64439999999</v>
      </c>
      <c r="H24" s="27">
        <f>RA!J28</f>
        <v>4.7822587174264504</v>
      </c>
      <c r="I24" s="20">
        <f>VLOOKUP(B24,RMS!B:D,3,FALSE)</f>
        <v>656811.04596814199</v>
      </c>
      <c r="J24" s="21">
        <f>VLOOKUP(B24,RMS!B:E,4,FALSE)</f>
        <v>625400.65740796505</v>
      </c>
      <c r="K24" s="22">
        <f t="shared" si="1"/>
        <v>2.0318579627200961E-3</v>
      </c>
      <c r="L24" s="22">
        <f t="shared" si="2"/>
        <v>-1.3007965055294335E-2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780551.71440000006</v>
      </c>
      <c r="F25" s="25">
        <f>VLOOKUP(C25,RA!B29:I60,8,0)</f>
        <v>111853.6263</v>
      </c>
      <c r="G25" s="16">
        <f t="shared" si="0"/>
        <v>668698.08810000005</v>
      </c>
      <c r="H25" s="27">
        <f>RA!J29</f>
        <v>14.330072464959001</v>
      </c>
      <c r="I25" s="20">
        <f>VLOOKUP(B25,RMS!B:D,3,FALSE)</f>
        <v>780551.71470796503</v>
      </c>
      <c r="J25" s="21">
        <f>VLOOKUP(B25,RMS!B:E,4,FALSE)</f>
        <v>668698.070956451</v>
      </c>
      <c r="K25" s="22">
        <f t="shared" si="1"/>
        <v>-3.0796497594565153E-4</v>
      </c>
      <c r="L25" s="22">
        <f t="shared" si="2"/>
        <v>1.7143549048341811E-2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1099151.3393999999</v>
      </c>
      <c r="F26" s="25">
        <f>VLOOKUP(C26,RA!B30:I61,8,0)</f>
        <v>93138.140499999994</v>
      </c>
      <c r="G26" s="16">
        <f t="shared" si="0"/>
        <v>1006013.1989</v>
      </c>
      <c r="H26" s="27">
        <f>RA!J30</f>
        <v>8.4736411776418201</v>
      </c>
      <c r="I26" s="20">
        <f>VLOOKUP(B26,RMS!B:D,3,FALSE)</f>
        <v>1099151.35106457</v>
      </c>
      <c r="J26" s="21">
        <f>VLOOKUP(B26,RMS!B:E,4,FALSE)</f>
        <v>1006013.1959391</v>
      </c>
      <c r="K26" s="22">
        <f t="shared" si="1"/>
        <v>-1.1664570076391101E-2</v>
      </c>
      <c r="L26" s="22">
        <f t="shared" si="2"/>
        <v>2.960899961180985E-3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737949.35589999997</v>
      </c>
      <c r="F27" s="25">
        <f>VLOOKUP(C27,RA!B31:I62,8,0)</f>
        <v>22289.614000000001</v>
      </c>
      <c r="G27" s="16">
        <f t="shared" si="0"/>
        <v>715659.74190000002</v>
      </c>
      <c r="H27" s="27">
        <f>RA!J31</f>
        <v>3.0204801754743298</v>
      </c>
      <c r="I27" s="20">
        <f>VLOOKUP(B27,RMS!B:D,3,FALSE)</f>
        <v>737949.27174159302</v>
      </c>
      <c r="J27" s="21">
        <f>VLOOKUP(B27,RMS!B:E,4,FALSE)</f>
        <v>715659.63892035396</v>
      </c>
      <c r="K27" s="22">
        <f t="shared" si="1"/>
        <v>8.4158406942151487E-2</v>
      </c>
      <c r="L27" s="22">
        <f t="shared" si="2"/>
        <v>0.10297964606434107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110452.13219999999</v>
      </c>
      <c r="F28" s="25">
        <f>VLOOKUP(C28,RA!B32:I63,8,0)</f>
        <v>32286.333900000001</v>
      </c>
      <c r="G28" s="16">
        <f t="shared" si="0"/>
        <v>78165.798299999995</v>
      </c>
      <c r="H28" s="27">
        <f>RA!J32</f>
        <v>29.231064404929601</v>
      </c>
      <c r="I28" s="20">
        <f>VLOOKUP(B28,RMS!B:D,3,FALSE)</f>
        <v>110452.114260986</v>
      </c>
      <c r="J28" s="21">
        <f>VLOOKUP(B28,RMS!B:E,4,FALSE)</f>
        <v>78165.798182703598</v>
      </c>
      <c r="K28" s="22">
        <f t="shared" si="1"/>
        <v>1.7939013996510766E-2</v>
      </c>
      <c r="L28" s="22">
        <f t="shared" si="2"/>
        <v>1.1729639663826674E-4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101357.9302</v>
      </c>
      <c r="F30" s="25">
        <f>VLOOKUP(C30,RA!B34:I66,8,0)</f>
        <v>11751.417600000001</v>
      </c>
      <c r="G30" s="16">
        <f t="shared" si="0"/>
        <v>89606.512600000002</v>
      </c>
      <c r="H30" s="27">
        <f>RA!J34</f>
        <v>11.5939794516443</v>
      </c>
      <c r="I30" s="20">
        <f>VLOOKUP(B30,RMS!B:D,3,FALSE)</f>
        <v>101357.93030000001</v>
      </c>
      <c r="J30" s="21">
        <f>VLOOKUP(B30,RMS!B:E,4,FALSE)</f>
        <v>89606.508900000001</v>
      </c>
      <c r="K30" s="22">
        <f t="shared" si="1"/>
        <v>-1.0000000474974513E-4</v>
      </c>
      <c r="L30" s="22">
        <f t="shared" si="2"/>
        <v>3.7000000011175871E-3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102898.76</v>
      </c>
      <c r="F31" s="25">
        <f>VLOOKUP(C31,RA!B34:I67,8,0)</f>
        <v>-1159.52</v>
      </c>
      <c r="G31" s="16">
        <f t="shared" si="0"/>
        <v>104058.28</v>
      </c>
      <c r="H31" s="27">
        <f>RA!J35</f>
        <v>-2.5103598851539699</v>
      </c>
      <c r="I31" s="20">
        <f>VLOOKUP(B31,RMS!B:D,3,FALSE)</f>
        <v>102898.76</v>
      </c>
      <c r="J31" s="21">
        <f>VLOOKUP(B31,RMS!B:E,4,FALSE)</f>
        <v>104058.28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12078.64</v>
      </c>
      <c r="F32" s="25">
        <f>VLOOKUP(C32,RA!B34:I68,8,0)</f>
        <v>367.87</v>
      </c>
      <c r="G32" s="16">
        <f t="shared" si="0"/>
        <v>11710.769999999999</v>
      </c>
      <c r="H32" s="27">
        <f>RA!J34</f>
        <v>11.5939794516443</v>
      </c>
      <c r="I32" s="20">
        <f>VLOOKUP(B32,RMS!B:D,3,FALSE)</f>
        <v>12078.64</v>
      </c>
      <c r="J32" s="21">
        <f>VLOOKUP(B32,RMS!B:E,4,FALSE)</f>
        <v>11710.77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107310.13</v>
      </c>
      <c r="F33" s="25">
        <f>VLOOKUP(C33,RA!B35:I69,8,0)</f>
        <v>-104.98</v>
      </c>
      <c r="G33" s="16">
        <f t="shared" si="0"/>
        <v>107415.11</v>
      </c>
      <c r="H33" s="27">
        <f>RA!J35</f>
        <v>-2.5103598851539699</v>
      </c>
      <c r="I33" s="20">
        <f>VLOOKUP(B33,RMS!B:D,3,FALSE)</f>
        <v>107310.13</v>
      </c>
      <c r="J33" s="21">
        <f>VLOOKUP(B33,RMS!B:E,4,FALSE)</f>
        <v>107415.11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154720.94010000001</v>
      </c>
      <c r="F34" s="25">
        <f>VLOOKUP(C34,RA!B8:I70,8,0)</f>
        <v>6788.6039000000001</v>
      </c>
      <c r="G34" s="16">
        <f t="shared" si="0"/>
        <v>147932.33620000002</v>
      </c>
      <c r="H34" s="27">
        <f>RA!J36</f>
        <v>-1.12685517298751</v>
      </c>
      <c r="I34" s="20">
        <f>VLOOKUP(B34,RMS!B:D,3,FALSE)</f>
        <v>154720.94017094001</v>
      </c>
      <c r="J34" s="21">
        <f>VLOOKUP(B34,RMS!B:E,4,FALSE)</f>
        <v>147932.335470085</v>
      </c>
      <c r="K34" s="22">
        <f t="shared" si="1"/>
        <v>-7.0940004661679268E-5</v>
      </c>
      <c r="L34" s="22">
        <f t="shared" si="2"/>
        <v>7.2991501656360924E-4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334255.73879999999</v>
      </c>
      <c r="F35" s="25">
        <f>VLOOKUP(C35,RA!B8:I71,8,0)</f>
        <v>22289.993299999998</v>
      </c>
      <c r="G35" s="16">
        <f t="shared" si="0"/>
        <v>311965.74550000002</v>
      </c>
      <c r="H35" s="27">
        <f>RA!J37</f>
        <v>3.04562434181332</v>
      </c>
      <c r="I35" s="20">
        <f>VLOOKUP(B35,RMS!B:D,3,FALSE)</f>
        <v>334255.73102735</v>
      </c>
      <c r="J35" s="21">
        <f>VLOOKUP(B35,RMS!B:E,4,FALSE)</f>
        <v>311965.74328461499</v>
      </c>
      <c r="K35" s="22">
        <f t="shared" si="1"/>
        <v>7.7726499876007438E-3</v>
      </c>
      <c r="L35" s="22">
        <f t="shared" si="2"/>
        <v>2.2153850295580924E-3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67876.899999999994</v>
      </c>
      <c r="F36" s="25">
        <f>VLOOKUP(C36,RA!B9:I72,8,0)</f>
        <v>1118.77</v>
      </c>
      <c r="G36" s="16">
        <f t="shared" si="0"/>
        <v>66758.12999999999</v>
      </c>
      <c r="H36" s="27">
        <f>RA!J38</f>
        <v>-9.7828602015485003E-2</v>
      </c>
      <c r="I36" s="20">
        <f>VLOOKUP(B36,RMS!B:D,3,FALSE)</f>
        <v>67876.899999999994</v>
      </c>
      <c r="J36" s="21">
        <f>VLOOKUP(B36,RMS!B:E,4,FALSE)</f>
        <v>66758.13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35561.550000000003</v>
      </c>
      <c r="F37" s="25">
        <f>VLOOKUP(C37,RA!B10:I73,8,0)</f>
        <v>4772.55</v>
      </c>
      <c r="G37" s="16">
        <f t="shared" si="0"/>
        <v>30789.000000000004</v>
      </c>
      <c r="H37" s="27">
        <f>RA!J39</f>
        <v>90.4802021903959</v>
      </c>
      <c r="I37" s="20">
        <f>VLOOKUP(B37,RMS!B:D,3,FALSE)</f>
        <v>35561.550000000003</v>
      </c>
      <c r="J37" s="21">
        <f>VLOOKUP(B37,RMS!B:E,4,FALSE)</f>
        <v>30789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18432.577600000001</v>
      </c>
      <c r="F38" s="25">
        <f>VLOOKUP(C38,RA!B8:I74,8,0)</f>
        <v>3276.3422</v>
      </c>
      <c r="G38" s="16">
        <f t="shared" si="0"/>
        <v>15156.235400000001</v>
      </c>
      <c r="H38" s="27">
        <f>RA!J40</f>
        <v>4.3876439062562298</v>
      </c>
      <c r="I38" s="20">
        <f>VLOOKUP(B38,RMS!B:D,3,FALSE)</f>
        <v>18432.577717267999</v>
      </c>
      <c r="J38" s="21">
        <f>VLOOKUP(B38,RMS!B:E,4,FALSE)</f>
        <v>15156.235095681101</v>
      </c>
      <c r="K38" s="22">
        <f t="shared" si="1"/>
        <v>-1.1726799857569858E-4</v>
      </c>
      <c r="L38" s="22">
        <f t="shared" si="2"/>
        <v>3.0431890081672464E-4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14390185.6841</v>
      </c>
      <c r="E7" s="66">
        <v>14845031.4487</v>
      </c>
      <c r="F7" s="67">
        <v>96.936040410747495</v>
      </c>
      <c r="G7" s="66">
        <v>13267923.794299999</v>
      </c>
      <c r="H7" s="67">
        <v>8.4584589661431</v>
      </c>
      <c r="I7" s="66">
        <v>1483234.9927000001</v>
      </c>
      <c r="J7" s="67">
        <v>10.3072679203775</v>
      </c>
      <c r="K7" s="66">
        <v>1528511.9262000001</v>
      </c>
      <c r="L7" s="67">
        <v>11.5203550299005</v>
      </c>
      <c r="M7" s="67">
        <v>-2.9621576857802E-2</v>
      </c>
      <c r="N7" s="66">
        <v>154726143.79499999</v>
      </c>
      <c r="O7" s="66">
        <v>2438205597.8488002</v>
      </c>
      <c r="P7" s="66">
        <v>904954</v>
      </c>
      <c r="Q7" s="66">
        <v>958514</v>
      </c>
      <c r="R7" s="67">
        <v>-5.5878161404006601</v>
      </c>
      <c r="S7" s="66">
        <v>15.9015659183782</v>
      </c>
      <c r="T7" s="66">
        <v>16.3499166370027</v>
      </c>
      <c r="U7" s="68">
        <v>-2.8195381569707099</v>
      </c>
      <c r="V7" s="56"/>
      <c r="W7" s="56"/>
    </row>
    <row r="8" spans="1:23" ht="14.25" thickBot="1" x14ac:dyDescent="0.2">
      <c r="A8" s="53">
        <v>42103</v>
      </c>
      <c r="B8" s="43" t="s">
        <v>6</v>
      </c>
      <c r="C8" s="44"/>
      <c r="D8" s="69">
        <v>614149.26139999996</v>
      </c>
      <c r="E8" s="69">
        <v>606203.15859999997</v>
      </c>
      <c r="F8" s="70">
        <v>101.310798646835</v>
      </c>
      <c r="G8" s="69">
        <v>494489.85680000001</v>
      </c>
      <c r="H8" s="70">
        <v>24.198555936891001</v>
      </c>
      <c r="I8" s="69">
        <v>115807.269</v>
      </c>
      <c r="J8" s="70">
        <v>18.856534767461699</v>
      </c>
      <c r="K8" s="69">
        <v>113881.47259999999</v>
      </c>
      <c r="L8" s="70">
        <v>23.030092737789001</v>
      </c>
      <c r="M8" s="70">
        <v>1.6910532995690002E-2</v>
      </c>
      <c r="N8" s="69">
        <v>5734857.4077000003</v>
      </c>
      <c r="O8" s="69">
        <v>100945868.994</v>
      </c>
      <c r="P8" s="69">
        <v>34780</v>
      </c>
      <c r="Q8" s="69">
        <v>38277</v>
      </c>
      <c r="R8" s="70">
        <v>-9.1360346944640405</v>
      </c>
      <c r="S8" s="69">
        <v>17.658115623921798</v>
      </c>
      <c r="T8" s="69">
        <v>17.735596857120498</v>
      </c>
      <c r="U8" s="71">
        <v>-0.43878539957970503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76193.317800000004</v>
      </c>
      <c r="E9" s="69">
        <v>93465.264200000005</v>
      </c>
      <c r="F9" s="70">
        <v>81.520464797445001</v>
      </c>
      <c r="G9" s="69">
        <v>68688.648100000006</v>
      </c>
      <c r="H9" s="70">
        <v>10.925633139662899</v>
      </c>
      <c r="I9" s="69">
        <v>17249.910899999999</v>
      </c>
      <c r="J9" s="70">
        <v>22.639663684523299</v>
      </c>
      <c r="K9" s="69">
        <v>15459.882</v>
      </c>
      <c r="L9" s="70">
        <v>22.507186307543599</v>
      </c>
      <c r="M9" s="70">
        <v>0.11578541802583001</v>
      </c>
      <c r="N9" s="69">
        <v>887112.32920000004</v>
      </c>
      <c r="O9" s="69">
        <v>15564722.726</v>
      </c>
      <c r="P9" s="69">
        <v>4375</v>
      </c>
      <c r="Q9" s="69">
        <v>4587</v>
      </c>
      <c r="R9" s="70">
        <v>-4.6217571397427601</v>
      </c>
      <c r="S9" s="69">
        <v>17.415615497142898</v>
      </c>
      <c r="T9" s="69">
        <v>17.4714756049706</v>
      </c>
      <c r="U9" s="71">
        <v>-0.32074725028740098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110784.61109999999</v>
      </c>
      <c r="E10" s="69">
        <v>111665.43369999999</v>
      </c>
      <c r="F10" s="70">
        <v>99.2111949322058</v>
      </c>
      <c r="G10" s="69">
        <v>94400.227499999994</v>
      </c>
      <c r="H10" s="70">
        <v>17.3562967313824</v>
      </c>
      <c r="I10" s="69">
        <v>25879.288700000001</v>
      </c>
      <c r="J10" s="70">
        <v>23.360003201744298</v>
      </c>
      <c r="K10" s="69">
        <v>25645.6734</v>
      </c>
      <c r="L10" s="70">
        <v>27.166961435553699</v>
      </c>
      <c r="M10" s="70">
        <v>9.1093455163480004E-3</v>
      </c>
      <c r="N10" s="69">
        <v>1374410.4058000001</v>
      </c>
      <c r="O10" s="69">
        <v>24829269.7139</v>
      </c>
      <c r="P10" s="69">
        <v>83623</v>
      </c>
      <c r="Q10" s="69">
        <v>87714</v>
      </c>
      <c r="R10" s="70">
        <v>-4.6640217069110896</v>
      </c>
      <c r="S10" s="69">
        <v>1.32481029262284</v>
      </c>
      <c r="T10" s="69">
        <v>1.32236871423034</v>
      </c>
      <c r="U10" s="71">
        <v>0.18429645407341899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46115.898000000001</v>
      </c>
      <c r="E11" s="69">
        <v>44676.3629</v>
      </c>
      <c r="F11" s="70">
        <v>103.22214031438099</v>
      </c>
      <c r="G11" s="69">
        <v>38574.283499999998</v>
      </c>
      <c r="H11" s="70">
        <v>19.5508867974177</v>
      </c>
      <c r="I11" s="69">
        <v>9522.5087000000003</v>
      </c>
      <c r="J11" s="70">
        <v>20.649080063452299</v>
      </c>
      <c r="K11" s="69">
        <v>8771.1376999999993</v>
      </c>
      <c r="L11" s="70">
        <v>22.738303616190301</v>
      </c>
      <c r="M11" s="70">
        <v>8.5664029650337994E-2</v>
      </c>
      <c r="N11" s="69">
        <v>432322.21110000001</v>
      </c>
      <c r="O11" s="69">
        <v>7648924.7938999999</v>
      </c>
      <c r="P11" s="69">
        <v>2753</v>
      </c>
      <c r="Q11" s="69">
        <v>2925</v>
      </c>
      <c r="R11" s="70">
        <v>-5.8803418803418799</v>
      </c>
      <c r="S11" s="69">
        <v>16.751143479840199</v>
      </c>
      <c r="T11" s="69">
        <v>16.484598940170901</v>
      </c>
      <c r="U11" s="71">
        <v>1.5912020572805501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93109.507899999997</v>
      </c>
      <c r="E12" s="69">
        <v>140293.13329999999</v>
      </c>
      <c r="F12" s="70">
        <v>66.367829778879099</v>
      </c>
      <c r="G12" s="69">
        <v>85694.698199999999</v>
      </c>
      <c r="H12" s="70">
        <v>8.6525886148695506</v>
      </c>
      <c r="I12" s="69">
        <v>9863.4734000000008</v>
      </c>
      <c r="J12" s="70">
        <v>10.5934115886354</v>
      </c>
      <c r="K12" s="69">
        <v>19626.4925</v>
      </c>
      <c r="L12" s="70">
        <v>22.9028083560017</v>
      </c>
      <c r="M12" s="70">
        <v>-0.497440849402918</v>
      </c>
      <c r="N12" s="69">
        <v>1140567.3018</v>
      </c>
      <c r="O12" s="69">
        <v>27533238.830600001</v>
      </c>
      <c r="P12" s="69">
        <v>1255</v>
      </c>
      <c r="Q12" s="69">
        <v>1588</v>
      </c>
      <c r="R12" s="70">
        <v>-20.969773299748098</v>
      </c>
      <c r="S12" s="69">
        <v>74.190842948207205</v>
      </c>
      <c r="T12" s="69">
        <v>72.770356926952203</v>
      </c>
      <c r="U12" s="71">
        <v>1.91463793213224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220180.16260000001</v>
      </c>
      <c r="E13" s="69">
        <v>289956.10350000003</v>
      </c>
      <c r="F13" s="70">
        <v>75.935688175641403</v>
      </c>
      <c r="G13" s="69">
        <v>233679.69690000001</v>
      </c>
      <c r="H13" s="70">
        <v>-5.77693932296435</v>
      </c>
      <c r="I13" s="69">
        <v>47737.499100000001</v>
      </c>
      <c r="J13" s="70">
        <v>21.681108114505498</v>
      </c>
      <c r="K13" s="69">
        <v>67286.426600000006</v>
      </c>
      <c r="L13" s="70">
        <v>28.794297276410099</v>
      </c>
      <c r="M13" s="70">
        <v>-0.290533001792668</v>
      </c>
      <c r="N13" s="69">
        <v>2742503.7352999998</v>
      </c>
      <c r="O13" s="69">
        <v>44814691.3653</v>
      </c>
      <c r="P13" s="69">
        <v>14301</v>
      </c>
      <c r="Q13" s="69">
        <v>16642</v>
      </c>
      <c r="R13" s="70">
        <v>-14.0668188919601</v>
      </c>
      <c r="S13" s="69">
        <v>15.396137514859101</v>
      </c>
      <c r="T13" s="69">
        <v>15.0635053358971</v>
      </c>
      <c r="U13" s="71">
        <v>2.1604910883716202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118234.43030000001</v>
      </c>
      <c r="E14" s="69">
        <v>129161.19590000001</v>
      </c>
      <c r="F14" s="70">
        <v>91.540210259078293</v>
      </c>
      <c r="G14" s="69">
        <v>117948.8989</v>
      </c>
      <c r="H14" s="70">
        <v>0.24208059817674199</v>
      </c>
      <c r="I14" s="69">
        <v>20811.440600000002</v>
      </c>
      <c r="J14" s="70">
        <v>17.6018445280232</v>
      </c>
      <c r="K14" s="69">
        <v>24046.795399999999</v>
      </c>
      <c r="L14" s="70">
        <v>20.387469170345899</v>
      </c>
      <c r="M14" s="70">
        <v>-0.13454411476383199</v>
      </c>
      <c r="N14" s="69">
        <v>1515514.7503</v>
      </c>
      <c r="O14" s="69">
        <v>21202042.6503</v>
      </c>
      <c r="P14" s="69">
        <v>2920</v>
      </c>
      <c r="Q14" s="69">
        <v>2844</v>
      </c>
      <c r="R14" s="70">
        <v>2.6722925457102602</v>
      </c>
      <c r="S14" s="69">
        <v>40.491243253424699</v>
      </c>
      <c r="T14" s="69">
        <v>43.915816912798903</v>
      </c>
      <c r="U14" s="71">
        <v>-8.4575660913661306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80852.073699999994</v>
      </c>
      <c r="E15" s="69">
        <v>127072.2809</v>
      </c>
      <c r="F15" s="70">
        <v>63.626837519054902</v>
      </c>
      <c r="G15" s="69">
        <v>118062.8018</v>
      </c>
      <c r="H15" s="70">
        <v>-31.517741009598801</v>
      </c>
      <c r="I15" s="69">
        <v>15266.4902</v>
      </c>
      <c r="J15" s="70">
        <v>18.882002033300999</v>
      </c>
      <c r="K15" s="69">
        <v>24886.726900000001</v>
      </c>
      <c r="L15" s="70">
        <v>21.079227767403399</v>
      </c>
      <c r="M15" s="70">
        <v>-0.38656094626891302</v>
      </c>
      <c r="N15" s="69">
        <v>1253386.6439</v>
      </c>
      <c r="O15" s="69">
        <v>17019782.173</v>
      </c>
      <c r="P15" s="69">
        <v>4087</v>
      </c>
      <c r="Q15" s="69">
        <v>4674</v>
      </c>
      <c r="R15" s="70">
        <v>-12.5588361146769</v>
      </c>
      <c r="S15" s="69">
        <v>19.7827437484708</v>
      </c>
      <c r="T15" s="69">
        <v>19.850804022250799</v>
      </c>
      <c r="U15" s="71">
        <v>-0.34403859568390599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718766.52619999996</v>
      </c>
      <c r="E16" s="69">
        <v>695201.00879999995</v>
      </c>
      <c r="F16" s="70">
        <v>103.38974154261901</v>
      </c>
      <c r="G16" s="69">
        <v>591514.38679999998</v>
      </c>
      <c r="H16" s="70">
        <v>21.5129407229491</v>
      </c>
      <c r="I16" s="69">
        <v>1679.1632</v>
      </c>
      <c r="J16" s="70">
        <v>0.23361733452967801</v>
      </c>
      <c r="K16" s="69">
        <v>46469.263700000003</v>
      </c>
      <c r="L16" s="70">
        <v>7.85598199080016</v>
      </c>
      <c r="M16" s="70">
        <v>-0.96386507841310998</v>
      </c>
      <c r="N16" s="69">
        <v>9400394.6588000003</v>
      </c>
      <c r="O16" s="69">
        <v>120604880.899</v>
      </c>
      <c r="P16" s="69">
        <v>41080</v>
      </c>
      <c r="Q16" s="69">
        <v>43655</v>
      </c>
      <c r="R16" s="70">
        <v>-5.8985225060130597</v>
      </c>
      <c r="S16" s="69">
        <v>17.496750881207401</v>
      </c>
      <c r="T16" s="69">
        <v>16.2442586232963</v>
      </c>
      <c r="U16" s="71">
        <v>7.1584276784574596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450950.79719999997</v>
      </c>
      <c r="E17" s="69">
        <v>586676.27509999997</v>
      </c>
      <c r="F17" s="70">
        <v>76.865354257445404</v>
      </c>
      <c r="G17" s="69">
        <v>393557.984</v>
      </c>
      <c r="H17" s="70">
        <v>14.583064131154799</v>
      </c>
      <c r="I17" s="69">
        <v>48122.207600000002</v>
      </c>
      <c r="J17" s="70">
        <v>10.671276755423399</v>
      </c>
      <c r="K17" s="69">
        <v>56134.400900000001</v>
      </c>
      <c r="L17" s="70">
        <v>14.263311426049</v>
      </c>
      <c r="M17" s="70">
        <v>-0.142732320494045</v>
      </c>
      <c r="N17" s="69">
        <v>4612990.7775999997</v>
      </c>
      <c r="O17" s="69">
        <v>140471356.0235</v>
      </c>
      <c r="P17" s="69">
        <v>13476</v>
      </c>
      <c r="Q17" s="69">
        <v>13562</v>
      </c>
      <c r="R17" s="70">
        <v>-0.63412476035983301</v>
      </c>
      <c r="S17" s="69">
        <v>33.463252983080999</v>
      </c>
      <c r="T17" s="69">
        <v>34.6620073587966</v>
      </c>
      <c r="U17" s="71">
        <v>-3.58230078923197</v>
      </c>
    </row>
    <row r="18" spans="1:21" ht="12" thickBot="1" x14ac:dyDescent="0.2">
      <c r="A18" s="54"/>
      <c r="B18" s="43" t="s">
        <v>16</v>
      </c>
      <c r="C18" s="44"/>
      <c r="D18" s="69">
        <v>1469195.5075999999</v>
      </c>
      <c r="E18" s="69">
        <v>1537473.9301</v>
      </c>
      <c r="F18" s="70">
        <v>95.559051691006005</v>
      </c>
      <c r="G18" s="69">
        <v>1271953.3418000001</v>
      </c>
      <c r="H18" s="70">
        <v>15.5070283883899</v>
      </c>
      <c r="I18" s="69">
        <v>156651.90429999999</v>
      </c>
      <c r="J18" s="70">
        <v>10.662427395786001</v>
      </c>
      <c r="K18" s="69">
        <v>184773.5343</v>
      </c>
      <c r="L18" s="70">
        <v>14.526754105501899</v>
      </c>
      <c r="M18" s="70">
        <v>-0.15219511877897801</v>
      </c>
      <c r="N18" s="69">
        <v>16684396.412900001</v>
      </c>
      <c r="O18" s="69">
        <v>320600511.8506</v>
      </c>
      <c r="P18" s="69">
        <v>77285</v>
      </c>
      <c r="Q18" s="69">
        <v>82612</v>
      </c>
      <c r="R18" s="70">
        <v>-6.4482157555802999</v>
      </c>
      <c r="S18" s="69">
        <v>19.0100990826163</v>
      </c>
      <c r="T18" s="69">
        <v>18.4357806420375</v>
      </c>
      <c r="U18" s="71">
        <v>3.0211228152093001</v>
      </c>
    </row>
    <row r="19" spans="1:21" ht="12" thickBot="1" x14ac:dyDescent="0.2">
      <c r="A19" s="54"/>
      <c r="B19" s="43" t="s">
        <v>17</v>
      </c>
      <c r="C19" s="44"/>
      <c r="D19" s="69">
        <v>498043.82870000001</v>
      </c>
      <c r="E19" s="69">
        <v>475456.15169999999</v>
      </c>
      <c r="F19" s="70">
        <v>104.75073819515001</v>
      </c>
      <c r="G19" s="69">
        <v>769581.60239999997</v>
      </c>
      <c r="H19" s="70">
        <v>-35.283818227097498</v>
      </c>
      <c r="I19" s="69">
        <v>52057.005700000002</v>
      </c>
      <c r="J19" s="70">
        <v>10.4522940954574</v>
      </c>
      <c r="K19" s="69">
        <v>51433.008500000004</v>
      </c>
      <c r="L19" s="70">
        <v>6.6832429906850903</v>
      </c>
      <c r="M19" s="70">
        <v>1.2132232163708999E-2</v>
      </c>
      <c r="N19" s="69">
        <v>6187170.7462999998</v>
      </c>
      <c r="O19" s="69">
        <v>90343346.129299998</v>
      </c>
      <c r="P19" s="69">
        <v>12233</v>
      </c>
      <c r="Q19" s="69">
        <v>13653</v>
      </c>
      <c r="R19" s="70">
        <v>-10.400644546985999</v>
      </c>
      <c r="S19" s="69">
        <v>40.713138943840399</v>
      </c>
      <c r="T19" s="69">
        <v>45.969640980004399</v>
      </c>
      <c r="U19" s="71">
        <v>-12.911070412465</v>
      </c>
    </row>
    <row r="20" spans="1:21" ht="12" thickBot="1" x14ac:dyDescent="0.2">
      <c r="A20" s="54"/>
      <c r="B20" s="43" t="s">
        <v>18</v>
      </c>
      <c r="C20" s="44"/>
      <c r="D20" s="69">
        <v>868487.85239999997</v>
      </c>
      <c r="E20" s="69">
        <v>927241.34239999996</v>
      </c>
      <c r="F20" s="70">
        <v>93.663624850038801</v>
      </c>
      <c r="G20" s="69">
        <v>778084.08519999997</v>
      </c>
      <c r="H20" s="70">
        <v>11.6187657503318</v>
      </c>
      <c r="I20" s="69">
        <v>52716.148999999998</v>
      </c>
      <c r="J20" s="70">
        <v>6.0698775295846596</v>
      </c>
      <c r="K20" s="69">
        <v>40808.841999999997</v>
      </c>
      <c r="L20" s="70">
        <v>5.2447855927435398</v>
      </c>
      <c r="M20" s="70">
        <v>0.29178252595356702</v>
      </c>
      <c r="N20" s="69">
        <v>8104504.0467999997</v>
      </c>
      <c r="O20" s="69">
        <v>131374414.79539999</v>
      </c>
      <c r="P20" s="69">
        <v>41274</v>
      </c>
      <c r="Q20" s="69">
        <v>45196</v>
      </c>
      <c r="R20" s="70">
        <v>-8.6777590937251095</v>
      </c>
      <c r="S20" s="69">
        <v>21.042008344236098</v>
      </c>
      <c r="T20" s="69">
        <v>22.015758460925699</v>
      </c>
      <c r="U20" s="71">
        <v>-4.6276481824340596</v>
      </c>
    </row>
    <row r="21" spans="1:21" ht="12" thickBot="1" x14ac:dyDescent="0.2">
      <c r="A21" s="54"/>
      <c r="B21" s="43" t="s">
        <v>19</v>
      </c>
      <c r="C21" s="44"/>
      <c r="D21" s="69">
        <v>362448.27659999998</v>
      </c>
      <c r="E21" s="69">
        <v>322097.48910000001</v>
      </c>
      <c r="F21" s="70">
        <v>112.527507622847</v>
      </c>
      <c r="G21" s="69">
        <v>275481.86239999998</v>
      </c>
      <c r="H21" s="70">
        <v>31.568834856258</v>
      </c>
      <c r="I21" s="69">
        <v>25970.8819</v>
      </c>
      <c r="J21" s="70">
        <v>7.1654036111369397</v>
      </c>
      <c r="K21" s="69">
        <v>35468.903700000003</v>
      </c>
      <c r="L21" s="70">
        <v>12.875222851695099</v>
      </c>
      <c r="M21" s="70">
        <v>-0.26778447623685703</v>
      </c>
      <c r="N21" s="69">
        <v>3565956.2774999999</v>
      </c>
      <c r="O21" s="69">
        <v>55420517.426200002</v>
      </c>
      <c r="P21" s="69">
        <v>33948</v>
      </c>
      <c r="Q21" s="69">
        <v>36268</v>
      </c>
      <c r="R21" s="70">
        <v>-6.3968236461894801</v>
      </c>
      <c r="S21" s="69">
        <v>10.676572304701301</v>
      </c>
      <c r="T21" s="69">
        <v>11.1674917585751</v>
      </c>
      <c r="U21" s="71">
        <v>-4.59809983825589</v>
      </c>
    </row>
    <row r="22" spans="1:21" ht="12" thickBot="1" x14ac:dyDescent="0.2">
      <c r="A22" s="54"/>
      <c r="B22" s="43" t="s">
        <v>20</v>
      </c>
      <c r="C22" s="44"/>
      <c r="D22" s="69">
        <v>975412.78819999995</v>
      </c>
      <c r="E22" s="69">
        <v>992509.97849999997</v>
      </c>
      <c r="F22" s="70">
        <v>98.277378497913006</v>
      </c>
      <c r="G22" s="69">
        <v>975489.85950000002</v>
      </c>
      <c r="H22" s="70">
        <v>-7.9007792084579993E-3</v>
      </c>
      <c r="I22" s="69">
        <v>109977.87579999999</v>
      </c>
      <c r="J22" s="70">
        <v>11.275008604608299</v>
      </c>
      <c r="K22" s="69">
        <v>109243.84269999999</v>
      </c>
      <c r="L22" s="70">
        <v>11.1988701508383</v>
      </c>
      <c r="M22" s="70">
        <v>6.7192171371689997E-3</v>
      </c>
      <c r="N22" s="69">
        <v>10691624.716399999</v>
      </c>
      <c r="O22" s="69">
        <v>152728456.75279999</v>
      </c>
      <c r="P22" s="69">
        <v>61856</v>
      </c>
      <c r="Q22" s="69">
        <v>67354</v>
      </c>
      <c r="R22" s="70">
        <v>-8.1628411081747192</v>
      </c>
      <c r="S22" s="69">
        <v>15.7690893074237</v>
      </c>
      <c r="T22" s="69">
        <v>15.8390754030941</v>
      </c>
      <c r="U22" s="71">
        <v>-0.44381824660893598</v>
      </c>
    </row>
    <row r="23" spans="1:21" ht="12" thickBot="1" x14ac:dyDescent="0.2">
      <c r="A23" s="54"/>
      <c r="B23" s="43" t="s">
        <v>21</v>
      </c>
      <c r="C23" s="44"/>
      <c r="D23" s="69">
        <v>2182028.486</v>
      </c>
      <c r="E23" s="69">
        <v>2696474.2595000002</v>
      </c>
      <c r="F23" s="70">
        <v>80.921539610936506</v>
      </c>
      <c r="G23" s="69">
        <v>2174668.1518999999</v>
      </c>
      <c r="H23" s="70">
        <v>0.33845780532397701</v>
      </c>
      <c r="I23" s="69">
        <v>210266.891</v>
      </c>
      <c r="J23" s="70">
        <v>9.6363036664774295</v>
      </c>
      <c r="K23" s="69">
        <v>120347.08470000001</v>
      </c>
      <c r="L23" s="70">
        <v>5.5340436468365599</v>
      </c>
      <c r="M23" s="70">
        <v>0.747170623402729</v>
      </c>
      <c r="N23" s="69">
        <v>24355980.672400001</v>
      </c>
      <c r="O23" s="69">
        <v>337581113.69569999</v>
      </c>
      <c r="P23" s="69">
        <v>76611</v>
      </c>
      <c r="Q23" s="69">
        <v>83936</v>
      </c>
      <c r="R23" s="70">
        <v>-8.7268871521158999</v>
      </c>
      <c r="S23" s="69">
        <v>28.4819214734177</v>
      </c>
      <c r="T23" s="69">
        <v>29.4682654582063</v>
      </c>
      <c r="U23" s="71">
        <v>-3.4630528200464199</v>
      </c>
    </row>
    <row r="24" spans="1:21" ht="12" thickBot="1" x14ac:dyDescent="0.2">
      <c r="A24" s="54"/>
      <c r="B24" s="43" t="s">
        <v>22</v>
      </c>
      <c r="C24" s="44"/>
      <c r="D24" s="69">
        <v>205323.6496</v>
      </c>
      <c r="E24" s="69">
        <v>230776.14689999999</v>
      </c>
      <c r="F24" s="70">
        <v>88.970915043906601</v>
      </c>
      <c r="G24" s="69">
        <v>191996.9859</v>
      </c>
      <c r="H24" s="70">
        <v>6.94107964118826</v>
      </c>
      <c r="I24" s="69">
        <v>28309.642599999999</v>
      </c>
      <c r="J24" s="70">
        <v>13.7878138515223</v>
      </c>
      <c r="K24" s="69">
        <v>33281.796300000002</v>
      </c>
      <c r="L24" s="70">
        <v>17.334541031459</v>
      </c>
      <c r="M24" s="70">
        <v>-0.14939559316995199</v>
      </c>
      <c r="N24" s="69">
        <v>2064499.0682999999</v>
      </c>
      <c r="O24" s="69">
        <v>34297527.823299997</v>
      </c>
      <c r="P24" s="69">
        <v>23297</v>
      </c>
      <c r="Q24" s="69">
        <v>24523</v>
      </c>
      <c r="R24" s="70">
        <v>-4.9993883293234997</v>
      </c>
      <c r="S24" s="69">
        <v>8.8133085633343402</v>
      </c>
      <c r="T24" s="69">
        <v>8.8227047017086004</v>
      </c>
      <c r="U24" s="71">
        <v>-0.106613064852352</v>
      </c>
    </row>
    <row r="25" spans="1:21" ht="12" thickBot="1" x14ac:dyDescent="0.2">
      <c r="A25" s="54"/>
      <c r="B25" s="43" t="s">
        <v>23</v>
      </c>
      <c r="C25" s="44"/>
      <c r="D25" s="69">
        <v>218781.50520000001</v>
      </c>
      <c r="E25" s="69">
        <v>193392.065</v>
      </c>
      <c r="F25" s="70">
        <v>113.12848084020401</v>
      </c>
      <c r="G25" s="69">
        <v>149153.97339999999</v>
      </c>
      <c r="H25" s="70">
        <v>46.681647302330603</v>
      </c>
      <c r="I25" s="69">
        <v>18033.357499999998</v>
      </c>
      <c r="J25" s="70">
        <v>8.2426334362745806</v>
      </c>
      <c r="K25" s="69">
        <v>13718.5995</v>
      </c>
      <c r="L25" s="70">
        <v>9.1976091466296808</v>
      </c>
      <c r="M25" s="70">
        <v>0.31451883991510898</v>
      </c>
      <c r="N25" s="69">
        <v>1969918.6666000001</v>
      </c>
      <c r="O25" s="69">
        <v>42121913.596799999</v>
      </c>
      <c r="P25" s="69">
        <v>16207</v>
      </c>
      <c r="Q25" s="69">
        <v>16608</v>
      </c>
      <c r="R25" s="70">
        <v>-2.4144990366088601</v>
      </c>
      <c r="S25" s="69">
        <v>13.499198198309401</v>
      </c>
      <c r="T25" s="69">
        <v>11.500566769026999</v>
      </c>
      <c r="U25" s="71">
        <v>14.805556596188801</v>
      </c>
    </row>
    <row r="26" spans="1:21" ht="12" thickBot="1" x14ac:dyDescent="0.2">
      <c r="A26" s="54"/>
      <c r="B26" s="43" t="s">
        <v>24</v>
      </c>
      <c r="C26" s="44"/>
      <c r="D26" s="69">
        <v>521136.78240000003</v>
      </c>
      <c r="E26" s="69">
        <v>463136.5906</v>
      </c>
      <c r="F26" s="70">
        <v>112.52334472749401</v>
      </c>
      <c r="G26" s="69">
        <v>457547.66369999998</v>
      </c>
      <c r="H26" s="70">
        <v>13.897813002864201</v>
      </c>
      <c r="I26" s="69">
        <v>114027.46829999999</v>
      </c>
      <c r="J26" s="70">
        <v>21.8805258333268</v>
      </c>
      <c r="K26" s="69">
        <v>94642.721399999995</v>
      </c>
      <c r="L26" s="70">
        <v>20.6847786380687</v>
      </c>
      <c r="M26" s="70">
        <v>0.204820261011641</v>
      </c>
      <c r="N26" s="69">
        <v>4926212.5806999998</v>
      </c>
      <c r="O26" s="69">
        <v>80175790.551599994</v>
      </c>
      <c r="P26" s="69">
        <v>39448</v>
      </c>
      <c r="Q26" s="69">
        <v>43465</v>
      </c>
      <c r="R26" s="70">
        <v>-9.2419187852294993</v>
      </c>
      <c r="S26" s="69">
        <v>13.2107276008923</v>
      </c>
      <c r="T26" s="69">
        <v>12.838389163694901</v>
      </c>
      <c r="U26" s="71">
        <v>2.8184551861642899</v>
      </c>
    </row>
    <row r="27" spans="1:21" ht="12" thickBot="1" x14ac:dyDescent="0.2">
      <c r="A27" s="54"/>
      <c r="B27" s="43" t="s">
        <v>25</v>
      </c>
      <c r="C27" s="44"/>
      <c r="D27" s="69">
        <v>236484.32459999999</v>
      </c>
      <c r="E27" s="69">
        <v>239958.3413</v>
      </c>
      <c r="F27" s="70">
        <v>98.552241742804597</v>
      </c>
      <c r="G27" s="69">
        <v>205298.67540000001</v>
      </c>
      <c r="H27" s="70">
        <v>15.1903801323795</v>
      </c>
      <c r="I27" s="69">
        <v>63297.219899999996</v>
      </c>
      <c r="J27" s="70">
        <v>26.765926243552801</v>
      </c>
      <c r="K27" s="69">
        <v>66428.983200000002</v>
      </c>
      <c r="L27" s="70">
        <v>32.357239066726102</v>
      </c>
      <c r="M27" s="70">
        <v>-4.7144531635703001E-2</v>
      </c>
      <c r="N27" s="69">
        <v>2302855.6729000001</v>
      </c>
      <c r="O27" s="69">
        <v>29094134.091499999</v>
      </c>
      <c r="P27" s="69">
        <v>32000</v>
      </c>
      <c r="Q27" s="69">
        <v>33660</v>
      </c>
      <c r="R27" s="70">
        <v>-4.9316696375519999</v>
      </c>
      <c r="S27" s="69">
        <v>7.3901351437500002</v>
      </c>
      <c r="T27" s="69">
        <v>7.5028435056446803</v>
      </c>
      <c r="U27" s="71">
        <v>-1.52511909054874</v>
      </c>
    </row>
    <row r="28" spans="1:21" ht="12" thickBot="1" x14ac:dyDescent="0.2">
      <c r="A28" s="54"/>
      <c r="B28" s="43" t="s">
        <v>26</v>
      </c>
      <c r="C28" s="44"/>
      <c r="D28" s="69">
        <v>656811.04799999995</v>
      </c>
      <c r="E28" s="69">
        <v>783348.31499999994</v>
      </c>
      <c r="F28" s="70">
        <v>83.846615282500494</v>
      </c>
      <c r="G28" s="69">
        <v>663394.75899999996</v>
      </c>
      <c r="H28" s="70">
        <v>-0.99242734596278803</v>
      </c>
      <c r="I28" s="69">
        <v>31410.403600000001</v>
      </c>
      <c r="J28" s="70">
        <v>4.7822587174264504</v>
      </c>
      <c r="K28" s="69">
        <v>57616.652399999999</v>
      </c>
      <c r="L28" s="70">
        <v>8.6851232419820796</v>
      </c>
      <c r="M28" s="70">
        <v>-0.45483810163188199</v>
      </c>
      <c r="N28" s="69">
        <v>6499977.5131000001</v>
      </c>
      <c r="O28" s="69">
        <v>102439132.66949999</v>
      </c>
      <c r="P28" s="69">
        <v>38287</v>
      </c>
      <c r="Q28" s="69">
        <v>39288</v>
      </c>
      <c r="R28" s="70">
        <v>-2.5478517613520699</v>
      </c>
      <c r="S28" s="69">
        <v>17.1549363491525</v>
      </c>
      <c r="T28" s="69">
        <v>17.1077365175117</v>
      </c>
      <c r="U28" s="71">
        <v>0.275138483058738</v>
      </c>
    </row>
    <row r="29" spans="1:21" ht="12" thickBot="1" x14ac:dyDescent="0.2">
      <c r="A29" s="54"/>
      <c r="B29" s="43" t="s">
        <v>27</v>
      </c>
      <c r="C29" s="44"/>
      <c r="D29" s="69">
        <v>780551.71440000006</v>
      </c>
      <c r="E29" s="69">
        <v>642369.58270000003</v>
      </c>
      <c r="F29" s="70">
        <v>121.511313023135</v>
      </c>
      <c r="G29" s="69">
        <v>577409.07750000001</v>
      </c>
      <c r="H29" s="70">
        <v>35.181753251878803</v>
      </c>
      <c r="I29" s="69">
        <v>111853.6263</v>
      </c>
      <c r="J29" s="70">
        <v>14.330072464959001</v>
      </c>
      <c r="K29" s="69">
        <v>94866.839200000002</v>
      </c>
      <c r="L29" s="70">
        <v>16.429745027692299</v>
      </c>
      <c r="M29" s="70">
        <v>0.17905927132438901</v>
      </c>
      <c r="N29" s="69">
        <v>6419661.8145000003</v>
      </c>
      <c r="O29" s="69">
        <v>72158742.038000003</v>
      </c>
      <c r="P29" s="69">
        <v>112465</v>
      </c>
      <c r="Q29" s="69">
        <v>115316</v>
      </c>
      <c r="R29" s="70">
        <v>-2.4723368829997598</v>
      </c>
      <c r="S29" s="69">
        <v>6.9403966958609304</v>
      </c>
      <c r="T29" s="69">
        <v>6.8218378126192398</v>
      </c>
      <c r="U29" s="71">
        <v>1.70824361253588</v>
      </c>
    </row>
    <row r="30" spans="1:21" ht="12" thickBot="1" x14ac:dyDescent="0.2">
      <c r="A30" s="54"/>
      <c r="B30" s="43" t="s">
        <v>28</v>
      </c>
      <c r="C30" s="44"/>
      <c r="D30" s="69">
        <v>1099151.3393999999</v>
      </c>
      <c r="E30" s="69">
        <v>1149804.9146</v>
      </c>
      <c r="F30" s="70">
        <v>95.594593956173696</v>
      </c>
      <c r="G30" s="69">
        <v>921833.73080000002</v>
      </c>
      <c r="H30" s="70">
        <v>19.235313557697399</v>
      </c>
      <c r="I30" s="69">
        <v>93138.140499999994</v>
      </c>
      <c r="J30" s="70">
        <v>8.4736411776418201</v>
      </c>
      <c r="K30" s="69">
        <v>145595.1715</v>
      </c>
      <c r="L30" s="70">
        <v>15.7940815827652</v>
      </c>
      <c r="M30" s="70">
        <v>-0.36029375465930202</v>
      </c>
      <c r="N30" s="69">
        <v>12684647.9838</v>
      </c>
      <c r="O30" s="69">
        <v>127800732.3766</v>
      </c>
      <c r="P30" s="69">
        <v>69346</v>
      </c>
      <c r="Q30" s="69">
        <v>74254</v>
      </c>
      <c r="R30" s="70">
        <v>-6.6097449295660899</v>
      </c>
      <c r="S30" s="69">
        <v>15.850248599775</v>
      </c>
      <c r="T30" s="69">
        <v>15.993394943033399</v>
      </c>
      <c r="U30" s="71">
        <v>-0.90311733823760598</v>
      </c>
    </row>
    <row r="31" spans="1:21" ht="12" thickBot="1" x14ac:dyDescent="0.2">
      <c r="A31" s="54"/>
      <c r="B31" s="43" t="s">
        <v>29</v>
      </c>
      <c r="C31" s="44"/>
      <c r="D31" s="69">
        <v>737949.35589999997</v>
      </c>
      <c r="E31" s="69">
        <v>547701.81720000005</v>
      </c>
      <c r="F31" s="70">
        <v>134.735604799085</v>
      </c>
      <c r="G31" s="69">
        <v>913684.17570000002</v>
      </c>
      <c r="H31" s="70">
        <v>-19.2336503656052</v>
      </c>
      <c r="I31" s="69">
        <v>22289.614000000001</v>
      </c>
      <c r="J31" s="70">
        <v>3.0204801754743298</v>
      </c>
      <c r="K31" s="69">
        <v>640.07339999999999</v>
      </c>
      <c r="L31" s="70">
        <v>7.0054119029654999E-2</v>
      </c>
      <c r="M31" s="70">
        <v>33.823528051626603</v>
      </c>
      <c r="N31" s="69">
        <v>6979164.6929000001</v>
      </c>
      <c r="O31" s="69">
        <v>137083763.36500001</v>
      </c>
      <c r="P31" s="69">
        <v>34166</v>
      </c>
      <c r="Q31" s="69">
        <v>30112</v>
      </c>
      <c r="R31" s="70">
        <v>13.4630712008502</v>
      </c>
      <c r="S31" s="69">
        <v>21.598939176374198</v>
      </c>
      <c r="T31" s="69">
        <v>26.504324395589801</v>
      </c>
      <c r="U31" s="71">
        <v>-22.711232154314999</v>
      </c>
    </row>
    <row r="32" spans="1:21" ht="12" thickBot="1" x14ac:dyDescent="0.2">
      <c r="A32" s="54"/>
      <c r="B32" s="43" t="s">
        <v>30</v>
      </c>
      <c r="C32" s="44"/>
      <c r="D32" s="69">
        <v>110452.13219999999</v>
      </c>
      <c r="E32" s="69">
        <v>139199.06529999999</v>
      </c>
      <c r="F32" s="70">
        <v>79.348328928757496</v>
      </c>
      <c r="G32" s="69">
        <v>114019.5034</v>
      </c>
      <c r="H32" s="70">
        <v>-3.1287377103240401</v>
      </c>
      <c r="I32" s="69">
        <v>32286.333900000001</v>
      </c>
      <c r="J32" s="70">
        <v>29.231064404929601</v>
      </c>
      <c r="K32" s="69">
        <v>35905.987000000001</v>
      </c>
      <c r="L32" s="70">
        <v>31.491092251152502</v>
      </c>
      <c r="M32" s="70">
        <v>-0.100809179817282</v>
      </c>
      <c r="N32" s="69">
        <v>1032692.3706</v>
      </c>
      <c r="O32" s="69">
        <v>14265601.784600001</v>
      </c>
      <c r="P32" s="69">
        <v>24428</v>
      </c>
      <c r="Q32" s="69">
        <v>25684</v>
      </c>
      <c r="R32" s="70">
        <v>-4.89020401806573</v>
      </c>
      <c r="S32" s="69">
        <v>4.52153807925332</v>
      </c>
      <c r="T32" s="69">
        <v>4.5541800420495298</v>
      </c>
      <c r="U32" s="71">
        <v>-0.72192166081680498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15.3848</v>
      </c>
      <c r="H33" s="72"/>
      <c r="I33" s="72"/>
      <c r="J33" s="72"/>
      <c r="K33" s="69">
        <v>2.9956</v>
      </c>
      <c r="L33" s="70">
        <v>19.471166346003798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32</v>
      </c>
      <c r="C34" s="44"/>
      <c r="D34" s="69">
        <v>101357.9302</v>
      </c>
      <c r="E34" s="69">
        <v>92137.392900000006</v>
      </c>
      <c r="F34" s="70">
        <v>110.00737812280801</v>
      </c>
      <c r="G34" s="69">
        <v>75066.300499999998</v>
      </c>
      <c r="H34" s="70">
        <v>35.024544335976699</v>
      </c>
      <c r="I34" s="69">
        <v>11751.417600000001</v>
      </c>
      <c r="J34" s="70">
        <v>11.5939794516443</v>
      </c>
      <c r="K34" s="69">
        <v>9375.9876999999997</v>
      </c>
      <c r="L34" s="70">
        <v>12.4902754465701</v>
      </c>
      <c r="M34" s="70">
        <v>0.25335249746541399</v>
      </c>
      <c r="N34" s="69">
        <v>1003336.8435</v>
      </c>
      <c r="O34" s="69">
        <v>23509138.543099999</v>
      </c>
      <c r="P34" s="69">
        <v>7176</v>
      </c>
      <c r="Q34" s="69">
        <v>7620</v>
      </c>
      <c r="R34" s="70">
        <v>-5.8267716535433101</v>
      </c>
      <c r="S34" s="69">
        <v>14.124572212932</v>
      </c>
      <c r="T34" s="69">
        <v>14.0458591207349</v>
      </c>
      <c r="U34" s="71">
        <v>0.55727770732072601</v>
      </c>
    </row>
    <row r="35" spans="1:21" ht="12" customHeight="1" thickBot="1" x14ac:dyDescent="0.2">
      <c r="A35" s="54"/>
      <c r="B35" s="43" t="s">
        <v>70</v>
      </c>
      <c r="C35" s="44"/>
      <c r="D35" s="69">
        <v>4085.47</v>
      </c>
      <c r="E35" s="72"/>
      <c r="F35" s="72"/>
      <c r="G35" s="72"/>
      <c r="H35" s="72"/>
      <c r="I35" s="69">
        <v>-102.56</v>
      </c>
      <c r="J35" s="70">
        <v>-2.5103598851539699</v>
      </c>
      <c r="K35" s="72"/>
      <c r="L35" s="72"/>
      <c r="M35" s="72"/>
      <c r="N35" s="69">
        <v>70686.34</v>
      </c>
      <c r="O35" s="69">
        <v>706166.76</v>
      </c>
      <c r="P35" s="69">
        <v>1</v>
      </c>
      <c r="Q35" s="69">
        <v>2</v>
      </c>
      <c r="R35" s="70">
        <v>-50</v>
      </c>
      <c r="S35" s="69">
        <v>4085.47</v>
      </c>
      <c r="T35" s="69">
        <v>4128.2049999999999</v>
      </c>
      <c r="U35" s="71">
        <v>-1.0460240804607499</v>
      </c>
    </row>
    <row r="36" spans="1:21" ht="12" thickBot="1" x14ac:dyDescent="0.2">
      <c r="A36" s="54"/>
      <c r="B36" s="43" t="s">
        <v>36</v>
      </c>
      <c r="C36" s="44"/>
      <c r="D36" s="69">
        <v>102898.76</v>
      </c>
      <c r="E36" s="69">
        <v>79258.812699999995</v>
      </c>
      <c r="F36" s="70">
        <v>129.82626977958799</v>
      </c>
      <c r="G36" s="72"/>
      <c r="H36" s="72"/>
      <c r="I36" s="69">
        <v>-1159.52</v>
      </c>
      <c r="J36" s="70">
        <v>-1.12685517298751</v>
      </c>
      <c r="K36" s="72"/>
      <c r="L36" s="72"/>
      <c r="M36" s="72"/>
      <c r="N36" s="69">
        <v>1519242.28</v>
      </c>
      <c r="O36" s="69">
        <v>19591919.25</v>
      </c>
      <c r="P36" s="69">
        <v>51</v>
      </c>
      <c r="Q36" s="69">
        <v>60</v>
      </c>
      <c r="R36" s="70">
        <v>-15</v>
      </c>
      <c r="S36" s="69">
        <v>2017.62274509804</v>
      </c>
      <c r="T36" s="69">
        <v>1860.95783333333</v>
      </c>
      <c r="U36" s="71">
        <v>7.7648268064649102</v>
      </c>
    </row>
    <row r="37" spans="1:21" ht="12" customHeight="1" thickBot="1" x14ac:dyDescent="0.2">
      <c r="A37" s="54"/>
      <c r="B37" s="43" t="s">
        <v>37</v>
      </c>
      <c r="C37" s="44"/>
      <c r="D37" s="69">
        <v>12078.64</v>
      </c>
      <c r="E37" s="69">
        <v>58184.0694</v>
      </c>
      <c r="F37" s="70">
        <v>20.759359262004502</v>
      </c>
      <c r="G37" s="72"/>
      <c r="H37" s="72"/>
      <c r="I37" s="69">
        <v>367.87</v>
      </c>
      <c r="J37" s="70">
        <v>3.04562434181332</v>
      </c>
      <c r="K37" s="72"/>
      <c r="L37" s="72"/>
      <c r="M37" s="72"/>
      <c r="N37" s="69">
        <v>570030.72</v>
      </c>
      <c r="O37" s="69">
        <v>24027595.859999999</v>
      </c>
      <c r="P37" s="69">
        <v>11</v>
      </c>
      <c r="Q37" s="69">
        <v>49</v>
      </c>
      <c r="R37" s="70">
        <v>-77.551020408163296</v>
      </c>
      <c r="S37" s="69">
        <v>1098.0581818181799</v>
      </c>
      <c r="T37" s="69">
        <v>1590.3559183673499</v>
      </c>
      <c r="U37" s="71">
        <v>-44.833483753475697</v>
      </c>
    </row>
    <row r="38" spans="1:21" ht="12" customHeight="1" thickBot="1" x14ac:dyDescent="0.2">
      <c r="A38" s="54"/>
      <c r="B38" s="43" t="s">
        <v>38</v>
      </c>
      <c r="C38" s="44"/>
      <c r="D38" s="69">
        <v>107310.13</v>
      </c>
      <c r="E38" s="69">
        <v>48605.934600000001</v>
      </c>
      <c r="F38" s="70">
        <v>220.77577745002401</v>
      </c>
      <c r="G38" s="72"/>
      <c r="H38" s="72"/>
      <c r="I38" s="69">
        <v>-104.98</v>
      </c>
      <c r="J38" s="70">
        <v>-9.7828602015485003E-2</v>
      </c>
      <c r="K38" s="72"/>
      <c r="L38" s="72"/>
      <c r="M38" s="72"/>
      <c r="N38" s="69">
        <v>1795363.52</v>
      </c>
      <c r="O38" s="69">
        <v>14670073.039999999</v>
      </c>
      <c r="P38" s="69">
        <v>59</v>
      </c>
      <c r="Q38" s="69">
        <v>85</v>
      </c>
      <c r="R38" s="70">
        <v>-30.588235294117698</v>
      </c>
      <c r="S38" s="69">
        <v>1818.8157627118601</v>
      </c>
      <c r="T38" s="69">
        <v>1805.7919999999999</v>
      </c>
      <c r="U38" s="71">
        <v>0.71605728182417805</v>
      </c>
    </row>
    <row r="39" spans="1:21" ht="12" thickBot="1" x14ac:dyDescent="0.2">
      <c r="A39" s="54"/>
      <c r="B39" s="43" t="s">
        <v>71</v>
      </c>
      <c r="C39" s="44"/>
      <c r="D39" s="69">
        <v>11.87</v>
      </c>
      <c r="E39" s="72"/>
      <c r="F39" s="72"/>
      <c r="G39" s="72"/>
      <c r="H39" s="72"/>
      <c r="I39" s="69">
        <v>10.74</v>
      </c>
      <c r="J39" s="70">
        <v>90.4802021903959</v>
      </c>
      <c r="K39" s="72"/>
      <c r="L39" s="72"/>
      <c r="M39" s="72"/>
      <c r="N39" s="69">
        <v>151.33000000000001</v>
      </c>
      <c r="O39" s="69">
        <v>1363.33</v>
      </c>
      <c r="P39" s="69">
        <v>36</v>
      </c>
      <c r="Q39" s="69">
        <v>1</v>
      </c>
      <c r="R39" s="70">
        <v>3500</v>
      </c>
      <c r="S39" s="69">
        <v>0.32972222222222197</v>
      </c>
      <c r="T39" s="69">
        <v>6.84</v>
      </c>
      <c r="U39" s="71">
        <v>-1974.47346251053</v>
      </c>
    </row>
    <row r="40" spans="1:21" ht="12" customHeight="1" thickBot="1" x14ac:dyDescent="0.2">
      <c r="A40" s="54"/>
      <c r="B40" s="43" t="s">
        <v>33</v>
      </c>
      <c r="C40" s="44"/>
      <c r="D40" s="69">
        <v>154720.94010000001</v>
      </c>
      <c r="E40" s="69">
        <v>90254.9807</v>
      </c>
      <c r="F40" s="70">
        <v>171.42648405662999</v>
      </c>
      <c r="G40" s="69">
        <v>169419.57190000001</v>
      </c>
      <c r="H40" s="70">
        <v>-8.6758758950682893</v>
      </c>
      <c r="I40" s="69">
        <v>6788.6039000000001</v>
      </c>
      <c r="J40" s="70">
        <v>4.3876439062562298</v>
      </c>
      <c r="K40" s="69">
        <v>8482.0818999999992</v>
      </c>
      <c r="L40" s="70">
        <v>5.0065537321783298</v>
      </c>
      <c r="M40" s="70">
        <v>-0.19965357797358699</v>
      </c>
      <c r="N40" s="69">
        <v>1447952.1333000001</v>
      </c>
      <c r="O40" s="69">
        <v>27764917.566300001</v>
      </c>
      <c r="P40" s="69">
        <v>233</v>
      </c>
      <c r="Q40" s="69">
        <v>271</v>
      </c>
      <c r="R40" s="70">
        <v>-14.0221402214022</v>
      </c>
      <c r="S40" s="69">
        <v>664.03836952789698</v>
      </c>
      <c r="T40" s="69">
        <v>561.86961623616196</v>
      </c>
      <c r="U40" s="71">
        <v>15.3859713504767</v>
      </c>
    </row>
    <row r="41" spans="1:21" ht="12" thickBot="1" x14ac:dyDescent="0.2">
      <c r="A41" s="54"/>
      <c r="B41" s="43" t="s">
        <v>34</v>
      </c>
      <c r="C41" s="44"/>
      <c r="D41" s="69">
        <v>334255.73879999999</v>
      </c>
      <c r="E41" s="69">
        <v>271316.18280000001</v>
      </c>
      <c r="F41" s="70">
        <v>123.19786285892</v>
      </c>
      <c r="G41" s="69">
        <v>326182.4829</v>
      </c>
      <c r="H41" s="70">
        <v>2.4750734092839202</v>
      </c>
      <c r="I41" s="69">
        <v>22289.993299999998</v>
      </c>
      <c r="J41" s="70">
        <v>6.66854468378689</v>
      </c>
      <c r="K41" s="69">
        <v>22147.749299999999</v>
      </c>
      <c r="L41" s="70">
        <v>6.7899873417757997</v>
      </c>
      <c r="M41" s="70">
        <v>6.4225036175569999E-3</v>
      </c>
      <c r="N41" s="69">
        <v>3058046.6913000001</v>
      </c>
      <c r="O41" s="69">
        <v>62704446.5484</v>
      </c>
      <c r="P41" s="69">
        <v>1790</v>
      </c>
      <c r="Q41" s="69">
        <v>1908</v>
      </c>
      <c r="R41" s="70">
        <v>-6.1844863731656199</v>
      </c>
      <c r="S41" s="69">
        <v>186.73504960893899</v>
      </c>
      <c r="T41" s="69">
        <v>197.350388888889</v>
      </c>
      <c r="U41" s="71">
        <v>-5.6847063806077403</v>
      </c>
    </row>
    <row r="42" spans="1:21" ht="12" thickBot="1" x14ac:dyDescent="0.2">
      <c r="A42" s="54"/>
      <c r="B42" s="43" t="s">
        <v>39</v>
      </c>
      <c r="C42" s="44"/>
      <c r="D42" s="69">
        <v>67876.899999999994</v>
      </c>
      <c r="E42" s="69">
        <v>33207.852099999996</v>
      </c>
      <c r="F42" s="70">
        <v>204.40015149308601</v>
      </c>
      <c r="G42" s="72"/>
      <c r="H42" s="72"/>
      <c r="I42" s="69">
        <v>1118.77</v>
      </c>
      <c r="J42" s="70">
        <v>1.6482337879308</v>
      </c>
      <c r="K42" s="72"/>
      <c r="L42" s="72"/>
      <c r="M42" s="72"/>
      <c r="N42" s="69">
        <v>1202387.54</v>
      </c>
      <c r="O42" s="69">
        <v>10898992.119999999</v>
      </c>
      <c r="P42" s="69">
        <v>48</v>
      </c>
      <c r="Q42" s="69">
        <v>65</v>
      </c>
      <c r="R42" s="70">
        <v>-26.153846153846199</v>
      </c>
      <c r="S42" s="69">
        <v>1414.10208333333</v>
      </c>
      <c r="T42" s="69">
        <v>1229.2546153846199</v>
      </c>
      <c r="U42" s="71">
        <v>13.071720219306499</v>
      </c>
    </row>
    <row r="43" spans="1:21" ht="12" thickBot="1" x14ac:dyDescent="0.2">
      <c r="A43" s="54"/>
      <c r="B43" s="43" t="s">
        <v>40</v>
      </c>
      <c r="C43" s="44"/>
      <c r="D43" s="69">
        <v>35561.550000000003</v>
      </c>
      <c r="E43" s="69">
        <v>6756.0167000000001</v>
      </c>
      <c r="F43" s="70">
        <v>526.36859230972595</v>
      </c>
      <c r="G43" s="72"/>
      <c r="H43" s="72"/>
      <c r="I43" s="69">
        <v>4772.55</v>
      </c>
      <c r="J43" s="70">
        <v>13.4205342568026</v>
      </c>
      <c r="K43" s="72"/>
      <c r="L43" s="72"/>
      <c r="M43" s="72"/>
      <c r="N43" s="69">
        <v>404938.14</v>
      </c>
      <c r="O43" s="69">
        <v>3240120.63</v>
      </c>
      <c r="P43" s="69">
        <v>33</v>
      </c>
      <c r="Q43" s="69">
        <v>40</v>
      </c>
      <c r="R43" s="70">
        <v>-17.5</v>
      </c>
      <c r="S43" s="69">
        <v>1077.6227272727299</v>
      </c>
      <c r="T43" s="69">
        <v>887.65099999999995</v>
      </c>
      <c r="U43" s="71">
        <v>17.628778835568198</v>
      </c>
    </row>
    <row r="44" spans="1:21" ht="12" thickBot="1" x14ac:dyDescent="0.2">
      <c r="A44" s="55"/>
      <c r="B44" s="43" t="s">
        <v>35</v>
      </c>
      <c r="C44" s="44"/>
      <c r="D44" s="74">
        <v>18432.577600000001</v>
      </c>
      <c r="E44" s="75"/>
      <c r="F44" s="75"/>
      <c r="G44" s="74">
        <v>21031.1237</v>
      </c>
      <c r="H44" s="76">
        <v>-12.3557168749856</v>
      </c>
      <c r="I44" s="74">
        <v>3276.3422</v>
      </c>
      <c r="J44" s="76">
        <v>17.774737050340701</v>
      </c>
      <c r="K44" s="74">
        <v>1522.8001999999999</v>
      </c>
      <c r="L44" s="76">
        <v>7.2406982228914396</v>
      </c>
      <c r="M44" s="76">
        <v>1.15152467145723</v>
      </c>
      <c r="N44" s="74">
        <v>90684.799700000003</v>
      </c>
      <c r="O44" s="74">
        <v>2970248.7083999999</v>
      </c>
      <c r="P44" s="74">
        <v>15</v>
      </c>
      <c r="Q44" s="74">
        <v>16</v>
      </c>
      <c r="R44" s="76">
        <v>-6.25</v>
      </c>
      <c r="S44" s="74">
        <v>1228.8385066666699</v>
      </c>
      <c r="T44" s="74">
        <v>771.33281875</v>
      </c>
      <c r="U44" s="77">
        <v>37.2307415038361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86215</v>
      </c>
      <c r="D2" s="32">
        <v>614149.71299059805</v>
      </c>
      <c r="E2" s="32">
        <v>498342.00564700901</v>
      </c>
      <c r="F2" s="32">
        <v>115807.70734358999</v>
      </c>
      <c r="G2" s="32">
        <v>498342.00564700901</v>
      </c>
      <c r="H2" s="32">
        <v>0.188565922761186</v>
      </c>
    </row>
    <row r="3" spans="1:8" ht="14.25" x14ac:dyDescent="0.2">
      <c r="A3" s="32">
        <v>2</v>
      </c>
      <c r="B3" s="33">
        <v>13</v>
      </c>
      <c r="C3" s="32">
        <v>10117</v>
      </c>
      <c r="D3" s="32">
        <v>76193.346382346295</v>
      </c>
      <c r="E3" s="32">
        <v>58943.3994853642</v>
      </c>
      <c r="F3" s="32">
        <v>17249.946896982099</v>
      </c>
      <c r="G3" s="32">
        <v>58943.3994853642</v>
      </c>
      <c r="H3" s="32">
        <v>0.22639702435984399</v>
      </c>
    </row>
    <row r="4" spans="1:8" ht="14.25" x14ac:dyDescent="0.2">
      <c r="A4" s="32">
        <v>3</v>
      </c>
      <c r="B4" s="33">
        <v>14</v>
      </c>
      <c r="C4" s="32">
        <v>107822</v>
      </c>
      <c r="D4" s="32">
        <v>110786.516854701</v>
      </c>
      <c r="E4" s="32">
        <v>84905.322278632506</v>
      </c>
      <c r="F4" s="32">
        <v>25881.194576068399</v>
      </c>
      <c r="G4" s="32">
        <v>84905.322278632506</v>
      </c>
      <c r="H4" s="32">
        <v>0.23361321676005201</v>
      </c>
    </row>
    <row r="5" spans="1:8" ht="14.25" x14ac:dyDescent="0.2">
      <c r="A5" s="32">
        <v>4</v>
      </c>
      <c r="B5" s="33">
        <v>15</v>
      </c>
      <c r="C5" s="32">
        <v>3693</v>
      </c>
      <c r="D5" s="32">
        <v>46115.913005128197</v>
      </c>
      <c r="E5" s="32">
        <v>36593.388722222197</v>
      </c>
      <c r="F5" s="32">
        <v>9522.5242829059807</v>
      </c>
      <c r="G5" s="32">
        <v>36593.388722222197</v>
      </c>
      <c r="H5" s="32">
        <v>0.206491071354199</v>
      </c>
    </row>
    <row r="6" spans="1:8" ht="14.25" x14ac:dyDescent="0.2">
      <c r="A6" s="32">
        <v>5</v>
      </c>
      <c r="B6" s="33">
        <v>16</v>
      </c>
      <c r="C6" s="32">
        <v>2152</v>
      </c>
      <c r="D6" s="32">
        <v>93109.5325752137</v>
      </c>
      <c r="E6" s="32">
        <v>83246.033186324799</v>
      </c>
      <c r="F6" s="32">
        <v>9863.4993888888894</v>
      </c>
      <c r="G6" s="32">
        <v>83246.033186324799</v>
      </c>
      <c r="H6" s="32">
        <v>0.105934366934139</v>
      </c>
    </row>
    <row r="7" spans="1:8" ht="14.25" x14ac:dyDescent="0.2">
      <c r="A7" s="32">
        <v>6</v>
      </c>
      <c r="B7" s="33">
        <v>17</v>
      </c>
      <c r="C7" s="32">
        <v>31426</v>
      </c>
      <c r="D7" s="32">
        <v>220180.25776068401</v>
      </c>
      <c r="E7" s="32">
        <v>172442.661840171</v>
      </c>
      <c r="F7" s="32">
        <v>47737.595920512802</v>
      </c>
      <c r="G7" s="32">
        <v>172442.661840171</v>
      </c>
      <c r="H7" s="32">
        <v>0.216811427173454</v>
      </c>
    </row>
    <row r="8" spans="1:8" ht="14.25" x14ac:dyDescent="0.2">
      <c r="A8" s="32">
        <v>7</v>
      </c>
      <c r="B8" s="33">
        <v>18</v>
      </c>
      <c r="C8" s="32">
        <v>58501</v>
      </c>
      <c r="D8" s="32">
        <v>118234.439735897</v>
      </c>
      <c r="E8" s="32">
        <v>97422.990211111101</v>
      </c>
      <c r="F8" s="32">
        <v>20811.449524786301</v>
      </c>
      <c r="G8" s="32">
        <v>97422.990211111101</v>
      </c>
      <c r="H8" s="32">
        <v>0.17601850671659899</v>
      </c>
    </row>
    <row r="9" spans="1:8" ht="14.25" x14ac:dyDescent="0.2">
      <c r="A9" s="32">
        <v>8</v>
      </c>
      <c r="B9" s="33">
        <v>19</v>
      </c>
      <c r="C9" s="32">
        <v>14124</v>
      </c>
      <c r="D9" s="32">
        <v>80852.114177777796</v>
      </c>
      <c r="E9" s="32">
        <v>65585.583932478607</v>
      </c>
      <c r="F9" s="32">
        <v>15266.5302452991</v>
      </c>
      <c r="G9" s="32">
        <v>65585.583932478607</v>
      </c>
      <c r="H9" s="32">
        <v>0.18882042109289901</v>
      </c>
    </row>
    <row r="10" spans="1:8" ht="14.25" x14ac:dyDescent="0.2">
      <c r="A10" s="32">
        <v>9</v>
      </c>
      <c r="B10" s="33">
        <v>21</v>
      </c>
      <c r="C10" s="32">
        <v>244193</v>
      </c>
      <c r="D10" s="32">
        <v>718766.13824017101</v>
      </c>
      <c r="E10" s="32">
        <v>717087.36270512803</v>
      </c>
      <c r="F10" s="32">
        <v>1678.7755350427401</v>
      </c>
      <c r="G10" s="32">
        <v>717087.36270512803</v>
      </c>
      <c r="H10" s="35">
        <v>2.3356352584347601E-3</v>
      </c>
    </row>
    <row r="11" spans="1:8" ht="14.25" x14ac:dyDescent="0.2">
      <c r="A11" s="32">
        <v>10</v>
      </c>
      <c r="B11" s="33">
        <v>22</v>
      </c>
      <c r="C11" s="32">
        <v>41616</v>
      </c>
      <c r="D11" s="32">
        <v>450950.90865726501</v>
      </c>
      <c r="E11" s="32">
        <v>402828.58994700899</v>
      </c>
      <c r="F11" s="32">
        <v>48122.318710256397</v>
      </c>
      <c r="G11" s="32">
        <v>402828.58994700899</v>
      </c>
      <c r="H11" s="32">
        <v>0.106712987570074</v>
      </c>
    </row>
    <row r="12" spans="1:8" ht="14.25" x14ac:dyDescent="0.2">
      <c r="A12" s="32">
        <v>11</v>
      </c>
      <c r="B12" s="33">
        <v>23</v>
      </c>
      <c r="C12" s="32">
        <v>202810.117</v>
      </c>
      <c r="D12" s="32">
        <v>1469195.4304582099</v>
      </c>
      <c r="E12" s="32">
        <v>1312543.6216817901</v>
      </c>
      <c r="F12" s="32">
        <v>156651.808776424</v>
      </c>
      <c r="G12" s="32">
        <v>1312543.6216817901</v>
      </c>
      <c r="H12" s="32">
        <v>0.10662421453868</v>
      </c>
    </row>
    <row r="13" spans="1:8" ht="14.25" x14ac:dyDescent="0.2">
      <c r="A13" s="32">
        <v>12</v>
      </c>
      <c r="B13" s="33">
        <v>24</v>
      </c>
      <c r="C13" s="32">
        <v>21004.702000000001</v>
      </c>
      <c r="D13" s="32">
        <v>498043.90217863198</v>
      </c>
      <c r="E13" s="32">
        <v>445986.82265213702</v>
      </c>
      <c r="F13" s="32">
        <v>52057.079526495698</v>
      </c>
      <c r="G13" s="32">
        <v>445986.82265213702</v>
      </c>
      <c r="H13" s="32">
        <v>0.10452307376674699</v>
      </c>
    </row>
    <row r="14" spans="1:8" ht="14.25" x14ac:dyDescent="0.2">
      <c r="A14" s="32">
        <v>13</v>
      </c>
      <c r="B14" s="33">
        <v>25</v>
      </c>
      <c r="C14" s="32">
        <v>91082</v>
      </c>
      <c r="D14" s="32">
        <v>868487.92229999998</v>
      </c>
      <c r="E14" s="32">
        <v>815771.7034</v>
      </c>
      <c r="F14" s="32">
        <v>52716.2189</v>
      </c>
      <c r="G14" s="32">
        <v>815771.7034</v>
      </c>
      <c r="H14" s="32">
        <v>6.0698850895234802E-2</v>
      </c>
    </row>
    <row r="15" spans="1:8" ht="14.25" x14ac:dyDescent="0.2">
      <c r="A15" s="32">
        <v>14</v>
      </c>
      <c r="B15" s="33">
        <v>26</v>
      </c>
      <c r="C15" s="32">
        <v>105983</v>
      </c>
      <c r="D15" s="32">
        <v>362447.41892160999</v>
      </c>
      <c r="E15" s="32">
        <v>336477.39464035199</v>
      </c>
      <c r="F15" s="32">
        <v>25970.024281257101</v>
      </c>
      <c r="G15" s="32">
        <v>336477.39464035199</v>
      </c>
      <c r="H15" s="32">
        <v>7.1651839482057098E-2</v>
      </c>
    </row>
    <row r="16" spans="1:8" ht="14.25" x14ac:dyDescent="0.2">
      <c r="A16" s="32">
        <v>15</v>
      </c>
      <c r="B16" s="33">
        <v>27</v>
      </c>
      <c r="C16" s="32">
        <v>137829.27100000001</v>
      </c>
      <c r="D16" s="32">
        <v>975413.55066666706</v>
      </c>
      <c r="E16" s="32">
        <v>865434.91189999995</v>
      </c>
      <c r="F16" s="32">
        <v>109978.63876666701</v>
      </c>
      <c r="G16" s="32">
        <v>865434.91189999995</v>
      </c>
      <c r="H16" s="32">
        <v>0.11275078010911301</v>
      </c>
    </row>
    <row r="17" spans="1:8" ht="14.25" x14ac:dyDescent="0.2">
      <c r="A17" s="32">
        <v>16</v>
      </c>
      <c r="B17" s="33">
        <v>29</v>
      </c>
      <c r="C17" s="32">
        <v>182635</v>
      </c>
      <c r="D17" s="32">
        <v>2182029.3880290599</v>
      </c>
      <c r="E17" s="32">
        <v>1971761.6279982899</v>
      </c>
      <c r="F17" s="32">
        <v>210267.76003076899</v>
      </c>
      <c r="G17" s="32">
        <v>1971761.6279982899</v>
      </c>
      <c r="H17" s="32">
        <v>9.6363395096477497E-2</v>
      </c>
    </row>
    <row r="18" spans="1:8" ht="14.25" x14ac:dyDescent="0.2">
      <c r="A18" s="32">
        <v>17</v>
      </c>
      <c r="B18" s="33">
        <v>31</v>
      </c>
      <c r="C18" s="32">
        <v>31007.988000000001</v>
      </c>
      <c r="D18" s="32">
        <v>205323.63619550699</v>
      </c>
      <c r="E18" s="32">
        <v>177014.02012087501</v>
      </c>
      <c r="F18" s="32">
        <v>28309.616074632599</v>
      </c>
      <c r="G18" s="32">
        <v>177014.02012087501</v>
      </c>
      <c r="H18" s="32">
        <v>0.13787801832847199</v>
      </c>
    </row>
    <row r="19" spans="1:8" ht="14.25" x14ac:dyDescent="0.2">
      <c r="A19" s="32">
        <v>18</v>
      </c>
      <c r="B19" s="33">
        <v>32</v>
      </c>
      <c r="C19" s="32">
        <v>14312.491</v>
      </c>
      <c r="D19" s="32">
        <v>218781.50861263101</v>
      </c>
      <c r="E19" s="32">
        <v>200748.16471148</v>
      </c>
      <c r="F19" s="32">
        <v>18033.343901151198</v>
      </c>
      <c r="G19" s="32">
        <v>200748.16471148</v>
      </c>
      <c r="H19" s="32">
        <v>8.2426270919817801E-2</v>
      </c>
    </row>
    <row r="20" spans="1:8" ht="14.25" x14ac:dyDescent="0.2">
      <c r="A20" s="32">
        <v>19</v>
      </c>
      <c r="B20" s="33">
        <v>33</v>
      </c>
      <c r="C20" s="32">
        <v>40984.29</v>
      </c>
      <c r="D20" s="32">
        <v>521136.75688242202</v>
      </c>
      <c r="E20" s="32">
        <v>407109.298449533</v>
      </c>
      <c r="F20" s="32">
        <v>114027.458432888</v>
      </c>
      <c r="G20" s="32">
        <v>407109.298449533</v>
      </c>
      <c r="H20" s="32">
        <v>0.21880525011329299</v>
      </c>
    </row>
    <row r="21" spans="1:8" ht="14.25" x14ac:dyDescent="0.2">
      <c r="A21" s="32">
        <v>20</v>
      </c>
      <c r="B21" s="33">
        <v>34</v>
      </c>
      <c r="C21" s="32">
        <v>39339.891000000003</v>
      </c>
      <c r="D21" s="32">
        <v>236484.28261947699</v>
      </c>
      <c r="E21" s="32">
        <v>173187.129532055</v>
      </c>
      <c r="F21" s="32">
        <v>63297.153087421197</v>
      </c>
      <c r="G21" s="32">
        <v>173187.129532055</v>
      </c>
      <c r="H21" s="32">
        <v>0.26765902742581699</v>
      </c>
    </row>
    <row r="22" spans="1:8" ht="14.25" x14ac:dyDescent="0.2">
      <c r="A22" s="32">
        <v>21</v>
      </c>
      <c r="B22" s="33">
        <v>35</v>
      </c>
      <c r="C22" s="32">
        <v>32019.661</v>
      </c>
      <c r="D22" s="32">
        <v>656811.04596814199</v>
      </c>
      <c r="E22" s="32">
        <v>625400.65740796505</v>
      </c>
      <c r="F22" s="32">
        <v>31410.388560177002</v>
      </c>
      <c r="G22" s="32">
        <v>625400.65740796505</v>
      </c>
      <c r="H22" s="32">
        <v>4.7822564423955397E-2</v>
      </c>
    </row>
    <row r="23" spans="1:8" ht="14.25" x14ac:dyDescent="0.2">
      <c r="A23" s="32">
        <v>22</v>
      </c>
      <c r="B23" s="33">
        <v>36</v>
      </c>
      <c r="C23" s="32">
        <v>175548.36600000001</v>
      </c>
      <c r="D23" s="32">
        <v>780551.71470796503</v>
      </c>
      <c r="E23" s="32">
        <v>668698.070956451</v>
      </c>
      <c r="F23" s="32">
        <v>111853.643751514</v>
      </c>
      <c r="G23" s="32">
        <v>668698.070956451</v>
      </c>
      <c r="H23" s="32">
        <v>0.143300746950973</v>
      </c>
    </row>
    <row r="24" spans="1:8" ht="14.25" x14ac:dyDescent="0.2">
      <c r="A24" s="32">
        <v>23</v>
      </c>
      <c r="B24" s="33">
        <v>37</v>
      </c>
      <c r="C24" s="32">
        <v>113464.88099999999</v>
      </c>
      <c r="D24" s="32">
        <v>1099151.35106457</v>
      </c>
      <c r="E24" s="32">
        <v>1006013.1959391</v>
      </c>
      <c r="F24" s="32">
        <v>93138.155125472505</v>
      </c>
      <c r="G24" s="32">
        <v>1006013.1959391</v>
      </c>
      <c r="H24" s="32">
        <v>8.4736424183316103E-2</v>
      </c>
    </row>
    <row r="25" spans="1:8" ht="14.25" x14ac:dyDescent="0.2">
      <c r="A25" s="32">
        <v>24</v>
      </c>
      <c r="B25" s="33">
        <v>38</v>
      </c>
      <c r="C25" s="32">
        <v>173503.28400000001</v>
      </c>
      <c r="D25" s="32">
        <v>737949.27174159302</v>
      </c>
      <c r="E25" s="32">
        <v>715659.63892035396</v>
      </c>
      <c r="F25" s="32">
        <v>22289.632821238902</v>
      </c>
      <c r="G25" s="32">
        <v>715659.63892035396</v>
      </c>
      <c r="H25" s="32">
        <v>3.0204830704195201E-2</v>
      </c>
    </row>
    <row r="26" spans="1:8" ht="14.25" x14ac:dyDescent="0.2">
      <c r="A26" s="32">
        <v>25</v>
      </c>
      <c r="B26" s="33">
        <v>39</v>
      </c>
      <c r="C26" s="32">
        <v>79897.111000000004</v>
      </c>
      <c r="D26" s="32">
        <v>110452.114260986</v>
      </c>
      <c r="E26" s="32">
        <v>78165.798182703598</v>
      </c>
      <c r="F26" s="32">
        <v>32286.3160782827</v>
      </c>
      <c r="G26" s="32">
        <v>78165.798182703598</v>
      </c>
      <c r="H26" s="32">
        <v>0.292310530172321</v>
      </c>
    </row>
    <row r="27" spans="1:8" ht="14.25" x14ac:dyDescent="0.2">
      <c r="A27" s="32">
        <v>26</v>
      </c>
      <c r="B27" s="33">
        <v>42</v>
      </c>
      <c r="C27" s="32">
        <v>7021.732</v>
      </c>
      <c r="D27" s="32">
        <v>101357.93030000001</v>
      </c>
      <c r="E27" s="32">
        <v>89606.508900000001</v>
      </c>
      <c r="F27" s="32">
        <v>11751.421399999999</v>
      </c>
      <c r="G27" s="32">
        <v>89606.508900000001</v>
      </c>
      <c r="H27" s="32">
        <v>0.11593983189295599</v>
      </c>
    </row>
    <row r="28" spans="1:8" ht="14.25" x14ac:dyDescent="0.2">
      <c r="A28" s="32">
        <v>27</v>
      </c>
      <c r="B28" s="33">
        <v>75</v>
      </c>
      <c r="C28" s="32">
        <v>243</v>
      </c>
      <c r="D28" s="32">
        <v>154720.94017094001</v>
      </c>
      <c r="E28" s="32">
        <v>147932.335470085</v>
      </c>
      <c r="F28" s="32">
        <v>6788.6047008547002</v>
      </c>
      <c r="G28" s="32">
        <v>147932.335470085</v>
      </c>
      <c r="H28" s="32">
        <v>4.3876444218568303E-2</v>
      </c>
    </row>
    <row r="29" spans="1:8" ht="14.25" x14ac:dyDescent="0.2">
      <c r="A29" s="32">
        <v>28</v>
      </c>
      <c r="B29" s="33">
        <v>76</v>
      </c>
      <c r="C29" s="32">
        <v>1899</v>
      </c>
      <c r="D29" s="32">
        <v>334255.73102735</v>
      </c>
      <c r="E29" s="32">
        <v>311965.74328461499</v>
      </c>
      <c r="F29" s="32">
        <v>22289.987742735</v>
      </c>
      <c r="G29" s="32">
        <v>311965.74328461499</v>
      </c>
      <c r="H29" s="32">
        <v>6.6685431762757597E-2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18432.577717267999</v>
      </c>
      <c r="E30" s="32">
        <v>15156.235095681101</v>
      </c>
      <c r="F30" s="32">
        <v>3276.3426215868699</v>
      </c>
      <c r="G30" s="32">
        <v>15156.235095681101</v>
      </c>
      <c r="H30" s="32">
        <v>0.17774739224441399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</v>
      </c>
      <c r="D32" s="38">
        <v>4085.47</v>
      </c>
      <c r="E32" s="38">
        <v>4188.03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52</v>
      </c>
      <c r="D33" s="38">
        <v>102898.76</v>
      </c>
      <c r="E33" s="38">
        <v>104058.28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5</v>
      </c>
      <c r="D34" s="38">
        <v>12078.64</v>
      </c>
      <c r="E34" s="38">
        <v>11710.77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51</v>
      </c>
      <c r="D35" s="38">
        <v>107310.13</v>
      </c>
      <c r="E35" s="38">
        <v>107415.11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103</v>
      </c>
      <c r="D36" s="38">
        <v>11.87</v>
      </c>
      <c r="E36" s="38">
        <v>1.1299999999999999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42</v>
      </c>
      <c r="D37" s="38">
        <v>67876.899999999994</v>
      </c>
      <c r="E37" s="38">
        <v>66758.13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31</v>
      </c>
      <c r="D38" s="38">
        <v>35561.550000000003</v>
      </c>
      <c r="E38" s="38">
        <v>30789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2015-04-10T01:27:34Z</dcterms:modified>
</cp:coreProperties>
</file>