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<sst xmlns="http://schemas.openxmlformats.org/spreadsheetml/2006/main" count="117" uniqueCount="74">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</sst>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13343647.229099998</v>
      </c>
      <c r="F3" s="25">
        <f>RA!I7</f>
        <v>1666959.4798999999</v>
      </c>
      <c r="G3" s="16">
        <f>SUM(G4:G40)</f>
        <v>11676687.749199998</v>
      </c>
      <c r="H3" s="27">
        <f>RA!J7</f>
        <v>12.492532598318901</v>
      </c>
      <c r="I3" s="20">
        <f>SUM(I4:I40)</f>
        <v>13343651.960100135</v>
      </c>
      <c r="J3" s="21">
        <f>SUM(J4:J40)</f>
        <v>11676687.819683483</v>
      </c>
      <c r="K3" s="22">
        <f>E3-I3</f>
        <v>-4.7310001365840435</v>
      </c>
      <c r="L3" s="22">
        <f>G3-J3</f>
        <v>-7.0483485236763954E-2</v>
      </c>
    </row>
    <row r="4" spans="1:13" x14ac:dyDescent="0.15">
      <c r="A4" s="43">
        <f>RA!A8</f>
        <v>42136</v>
      </c>
      <c r="B4" s="12">
        <v>12</v>
      </c>
      <c r="C4" s="41" t="s">
        <v>6</v>
      </c>
      <c r="D4" s="41"/>
      <c r="E4" s="15">
        <f>VLOOKUP(C4,RA!B8:D36,3,0)</f>
        <v>467483.53690000001</v>
      </c>
      <c r="F4" s="25">
        <f>VLOOKUP(C4,RA!B8:I39,8,0)</f>
        <v>118489.9428</v>
      </c>
      <c r="G4" s="16">
        <f t="shared" ref="G4:G40" si="0">E4-F4</f>
        <v>348993.59409999999</v>
      </c>
      <c r="H4" s="27">
        <f>RA!J8</f>
        <v>25.346334886087401</v>
      </c>
      <c r="I4" s="20">
        <f>VLOOKUP(B4,RMS!B:D,3,FALSE)</f>
        <v>467484.15144871798</v>
      </c>
      <c r="J4" s="21">
        <f>VLOOKUP(B4,RMS!B:E,4,FALSE)</f>
        <v>348993.604894872</v>
      </c>
      <c r="K4" s="22">
        <f t="shared" ref="K4:K40" si="1">E4-I4</f>
        <v>-0.61454871797468513</v>
      </c>
      <c r="L4" s="22">
        <f t="shared" ref="L4:L40" si="2">G4-J4</f>
        <v>-1.0794872010592371E-2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61488.652900000001</v>
      </c>
      <c r="F5" s="25">
        <f>VLOOKUP(C5,RA!B9:I40,8,0)</f>
        <v>13192.0638</v>
      </c>
      <c r="G5" s="16">
        <f t="shared" si="0"/>
        <v>48296.589099999997</v>
      </c>
      <c r="H5" s="27">
        <f>RA!J9</f>
        <v>21.454468715478999</v>
      </c>
      <c r="I5" s="20">
        <f>VLOOKUP(B5,RMS!B:D,3,FALSE)</f>
        <v>61488.679894236397</v>
      </c>
      <c r="J5" s="21">
        <f>VLOOKUP(B5,RMS!B:E,4,FALSE)</f>
        <v>48296.584201527898</v>
      </c>
      <c r="K5" s="22">
        <f t="shared" si="1"/>
        <v>-2.6994236395694315E-2</v>
      </c>
      <c r="L5" s="22">
        <f t="shared" si="2"/>
        <v>4.8984720997395925E-3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96221.006999999998</v>
      </c>
      <c r="F6" s="25">
        <f>VLOOKUP(C6,RA!B10:I41,8,0)</f>
        <v>25459.698700000001</v>
      </c>
      <c r="G6" s="16">
        <f t="shared" si="0"/>
        <v>70761.308300000004</v>
      </c>
      <c r="H6" s="27">
        <f>RA!J10</f>
        <v>26.459605333375901</v>
      </c>
      <c r="I6" s="20">
        <f>VLOOKUP(B6,RMS!B:D,3,FALSE)</f>
        <v>96222.794500000004</v>
      </c>
      <c r="J6" s="21">
        <f>VLOOKUP(B6,RMS!B:E,4,FALSE)</f>
        <v>70761.307921367494</v>
      </c>
      <c r="K6" s="22">
        <f>E6-I6</f>
        <v>-1.7875000000058208</v>
      </c>
      <c r="L6" s="22">
        <f t="shared" si="2"/>
        <v>3.7863251054659486E-4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53750.478600000002</v>
      </c>
      <c r="F7" s="25">
        <f>VLOOKUP(C7,RA!B11:I42,8,0)</f>
        <v>8177.0293000000001</v>
      </c>
      <c r="G7" s="16">
        <f t="shared" si="0"/>
        <v>45573.4493</v>
      </c>
      <c r="H7" s="27">
        <f>RA!J11</f>
        <v>15.212942308573201</v>
      </c>
      <c r="I7" s="20">
        <f>VLOOKUP(B7,RMS!B:D,3,FALSE)</f>
        <v>53750.490718803398</v>
      </c>
      <c r="J7" s="21">
        <f>VLOOKUP(B7,RMS!B:E,4,FALSE)</f>
        <v>45573.449174358997</v>
      </c>
      <c r="K7" s="22">
        <f t="shared" si="1"/>
        <v>-1.2118803395424038E-2</v>
      </c>
      <c r="L7" s="22">
        <f t="shared" si="2"/>
        <v>1.2564100325107574E-4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127278.6078</v>
      </c>
      <c r="F8" s="25">
        <f>VLOOKUP(C8,RA!B12:I43,8,0)</f>
        <v>21272.946100000001</v>
      </c>
      <c r="G8" s="16">
        <f t="shared" si="0"/>
        <v>106005.6617</v>
      </c>
      <c r="H8" s="27">
        <f>RA!J12</f>
        <v>16.713685408491699</v>
      </c>
      <c r="I8" s="20">
        <f>VLOOKUP(B8,RMS!B:D,3,FALSE)</f>
        <v>127278.604089744</v>
      </c>
      <c r="J8" s="21">
        <f>VLOOKUP(B8,RMS!B:E,4,FALSE)</f>
        <v>106005.66189914499</v>
      </c>
      <c r="K8" s="22">
        <f t="shared" si="1"/>
        <v>3.7102560017956421E-3</v>
      </c>
      <c r="L8" s="22">
        <f t="shared" si="2"/>
        <v>-1.9914499716833234E-4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213575.7598</v>
      </c>
      <c r="F9" s="25">
        <f>VLOOKUP(C9,RA!B13:I44,8,0)</f>
        <v>60725.850599999998</v>
      </c>
      <c r="G9" s="16">
        <f t="shared" si="0"/>
        <v>152849.90919999999</v>
      </c>
      <c r="H9" s="27">
        <f>RA!J13</f>
        <v>28.4329320222791</v>
      </c>
      <c r="I9" s="20">
        <f>VLOOKUP(B9,RMS!B:D,3,FALSE)</f>
        <v>213575.94678717901</v>
      </c>
      <c r="J9" s="21">
        <f>VLOOKUP(B9,RMS!B:E,4,FALSE)</f>
        <v>152849.90869572599</v>
      </c>
      <c r="K9" s="22">
        <f t="shared" si="1"/>
        <v>-0.18698717901133932</v>
      </c>
      <c r="L9" s="22">
        <f t="shared" si="2"/>
        <v>5.0427400856278837E-4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136568.64170000001</v>
      </c>
      <c r="F10" s="25">
        <f>VLOOKUP(C10,RA!B14:I45,8,0)</f>
        <v>27148.497200000002</v>
      </c>
      <c r="G10" s="16">
        <f t="shared" si="0"/>
        <v>109420.14450000001</v>
      </c>
      <c r="H10" s="27">
        <f>RA!J14</f>
        <v>19.879012386779898</v>
      </c>
      <c r="I10" s="20">
        <f>VLOOKUP(B10,RMS!B:D,3,FALSE)</f>
        <v>136568.635012821</v>
      </c>
      <c r="J10" s="21">
        <f>VLOOKUP(B10,RMS!B:E,4,FALSE)</f>
        <v>109420.14667863199</v>
      </c>
      <c r="K10" s="22">
        <f t="shared" si="1"/>
        <v>6.6871790040750057E-3</v>
      </c>
      <c r="L10" s="22">
        <f t="shared" si="2"/>
        <v>-2.1786319848615676E-3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91616.224300000002</v>
      </c>
      <c r="F11" s="25">
        <f>VLOOKUP(C11,RA!B15:I46,8,0)</f>
        <v>20550.9964</v>
      </c>
      <c r="G11" s="16">
        <f t="shared" si="0"/>
        <v>71065.227899999998</v>
      </c>
      <c r="H11" s="27">
        <f>RA!J15</f>
        <v>22.4316124758702</v>
      </c>
      <c r="I11" s="20">
        <f>VLOOKUP(B11,RMS!B:D,3,FALSE)</f>
        <v>91616.353941880297</v>
      </c>
      <c r="J11" s="21">
        <f>VLOOKUP(B11,RMS!B:E,4,FALSE)</f>
        <v>71065.227385470105</v>
      </c>
      <c r="K11" s="22">
        <f t="shared" si="1"/>
        <v>-0.12964188029582147</v>
      </c>
      <c r="L11" s="22">
        <f t="shared" si="2"/>
        <v>5.1452989282552153E-4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695151.75749999995</v>
      </c>
      <c r="F12" s="25">
        <f>VLOOKUP(C12,RA!B16:I47,8,0)</f>
        <v>34870.838400000001</v>
      </c>
      <c r="G12" s="16">
        <f t="shared" si="0"/>
        <v>660280.91909999994</v>
      </c>
      <c r="H12" s="27">
        <f>RA!J16</f>
        <v>5.01629148222358</v>
      </c>
      <c r="I12" s="20">
        <f>VLOOKUP(B12,RMS!B:D,3,FALSE)</f>
        <v>695151.32751025597</v>
      </c>
      <c r="J12" s="21">
        <f>VLOOKUP(B12,RMS!B:E,4,FALSE)</f>
        <v>660280.91966068395</v>
      </c>
      <c r="K12" s="22">
        <f t="shared" si="1"/>
        <v>0.42998974397778511</v>
      </c>
      <c r="L12" s="22">
        <f t="shared" si="2"/>
        <v>-5.606840131804347E-4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452733.0675</v>
      </c>
      <c r="F13" s="25">
        <f>VLOOKUP(C13,RA!B17:I48,8,0)</f>
        <v>60971.219299999997</v>
      </c>
      <c r="G13" s="16">
        <f t="shared" si="0"/>
        <v>391761.84820000001</v>
      </c>
      <c r="H13" s="27">
        <f>RA!J17</f>
        <v>13.4673660213698</v>
      </c>
      <c r="I13" s="20">
        <f>VLOOKUP(B13,RMS!B:D,3,FALSE)</f>
        <v>452733.10160854697</v>
      </c>
      <c r="J13" s="21">
        <f>VLOOKUP(B13,RMS!B:E,4,FALSE)</f>
        <v>391761.84879059799</v>
      </c>
      <c r="K13" s="22">
        <f t="shared" si="1"/>
        <v>-3.4108546969946474E-2</v>
      </c>
      <c r="L13" s="22">
        <f t="shared" si="2"/>
        <v>-5.9059797786176205E-4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1250184.959</v>
      </c>
      <c r="F14" s="25">
        <f>VLOOKUP(C14,RA!B18:I49,8,0)</f>
        <v>150300.99059999999</v>
      </c>
      <c r="G14" s="16">
        <f t="shared" si="0"/>
        <v>1099883.9684000001</v>
      </c>
      <c r="H14" s="27">
        <f>RA!J18</f>
        <v>12.0223003418809</v>
      </c>
      <c r="I14" s="20">
        <f>VLOOKUP(B14,RMS!B:D,3,FALSE)</f>
        <v>1250184.96622668</v>
      </c>
      <c r="J14" s="21">
        <f>VLOOKUP(B14,RMS!B:E,4,FALSE)</f>
        <v>1099883.9657631901</v>
      </c>
      <c r="K14" s="22">
        <f t="shared" si="1"/>
        <v>-7.226679939776659E-3</v>
      </c>
      <c r="L14" s="22">
        <f t="shared" si="2"/>
        <v>2.636810066178441E-3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450506.0552</v>
      </c>
      <c r="F15" s="25">
        <f>VLOOKUP(C15,RA!B19:I50,8,0)</f>
        <v>44917.561999999998</v>
      </c>
      <c r="G15" s="16">
        <f t="shared" si="0"/>
        <v>405588.49320000003</v>
      </c>
      <c r="H15" s="27">
        <f>RA!J19</f>
        <v>9.9704679840671808</v>
      </c>
      <c r="I15" s="20">
        <f>VLOOKUP(B15,RMS!B:D,3,FALSE)</f>
        <v>450506.06152734999</v>
      </c>
      <c r="J15" s="21">
        <f>VLOOKUP(B15,RMS!B:E,4,FALSE)</f>
        <v>405588.49309658102</v>
      </c>
      <c r="K15" s="22">
        <f t="shared" si="1"/>
        <v>-6.3273499836213887E-3</v>
      </c>
      <c r="L15" s="22">
        <f t="shared" si="2"/>
        <v>1.0341900633648038E-4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732896.6372</v>
      </c>
      <c r="F16" s="25">
        <f>VLOOKUP(C16,RA!B20:I51,8,0)</f>
        <v>77676.747399999993</v>
      </c>
      <c r="G16" s="16">
        <f t="shared" si="0"/>
        <v>655219.8898</v>
      </c>
      <c r="H16" s="27">
        <f>RA!J20</f>
        <v>10.5985951438883</v>
      </c>
      <c r="I16" s="20">
        <f>VLOOKUP(B16,RMS!B:D,3,FALSE)</f>
        <v>732896.73629999999</v>
      </c>
      <c r="J16" s="21">
        <f>VLOOKUP(B16,RMS!B:E,4,FALSE)</f>
        <v>655219.8898</v>
      </c>
      <c r="K16" s="22">
        <f t="shared" si="1"/>
        <v>-9.909999999217689E-2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280050.48979999998</v>
      </c>
      <c r="F17" s="25">
        <f>VLOOKUP(C17,RA!B21:I52,8,0)</f>
        <v>29473.566800000001</v>
      </c>
      <c r="G17" s="16">
        <f t="shared" si="0"/>
        <v>250576.92299999998</v>
      </c>
      <c r="H17" s="27">
        <f>RA!J21</f>
        <v>10.524376094128201</v>
      </c>
      <c r="I17" s="20">
        <f>VLOOKUP(B17,RMS!B:D,3,FALSE)</f>
        <v>280050.50729558303</v>
      </c>
      <c r="J17" s="21">
        <f>VLOOKUP(B17,RMS!B:E,4,FALSE)</f>
        <v>250576.92206079001</v>
      </c>
      <c r="K17" s="22">
        <f t="shared" si="1"/>
        <v>-1.7495583044365048E-2</v>
      </c>
      <c r="L17" s="22">
        <f t="shared" si="2"/>
        <v>9.3920997460372746E-4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1014468.5927</v>
      </c>
      <c r="F18" s="25">
        <f>VLOOKUP(C18,RA!B22:I53,8,0)</f>
        <v>130038.7648</v>
      </c>
      <c r="G18" s="16">
        <f t="shared" si="0"/>
        <v>884429.82790000003</v>
      </c>
      <c r="H18" s="27">
        <f>RA!J22</f>
        <v>12.8184120963176</v>
      </c>
      <c r="I18" s="20">
        <f>VLOOKUP(B18,RMS!B:D,3,FALSE)</f>
        <v>1014469.6677</v>
      </c>
      <c r="J18" s="21">
        <f>VLOOKUP(B18,RMS!B:E,4,FALSE)</f>
        <v>884429.82830000005</v>
      </c>
      <c r="K18" s="22">
        <f t="shared" si="1"/>
        <v>-1.0749999999534339</v>
      </c>
      <c r="L18" s="22">
        <f t="shared" si="2"/>
        <v>-4.0000001899898052E-4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2131357.0452000001</v>
      </c>
      <c r="F19" s="25">
        <f>VLOOKUP(C19,RA!B23:I54,8,0)</f>
        <v>281128.40299999999</v>
      </c>
      <c r="G19" s="16">
        <f t="shared" si="0"/>
        <v>1850228.6422000001</v>
      </c>
      <c r="H19" s="27">
        <f>RA!J23</f>
        <v>13.1901130142941</v>
      </c>
      <c r="I19" s="20">
        <f>VLOOKUP(B19,RMS!B:D,3,FALSE)</f>
        <v>2131358.3386136801</v>
      </c>
      <c r="J19" s="21">
        <f>VLOOKUP(B19,RMS!B:E,4,FALSE)</f>
        <v>1850228.6716948701</v>
      </c>
      <c r="K19" s="22">
        <f t="shared" si="1"/>
        <v>-1.2934136800467968</v>
      </c>
      <c r="L19" s="22">
        <f t="shared" si="2"/>
        <v>-2.9494869988411665E-2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192151.74239999999</v>
      </c>
      <c r="F20" s="25">
        <f>VLOOKUP(C20,RA!B24:I55,8,0)</f>
        <v>30625.508300000001</v>
      </c>
      <c r="G20" s="16">
        <f t="shared" si="0"/>
        <v>161526.2341</v>
      </c>
      <c r="H20" s="27">
        <f>RA!J24</f>
        <v>15.9381892235186</v>
      </c>
      <c r="I20" s="20">
        <f>VLOOKUP(B20,RMS!B:D,3,FALSE)</f>
        <v>192151.78311514299</v>
      </c>
      <c r="J20" s="21">
        <f>VLOOKUP(B20,RMS!B:E,4,FALSE)</f>
        <v>161526.24321146699</v>
      </c>
      <c r="K20" s="22">
        <f t="shared" si="1"/>
        <v>-4.0715142997214571E-2</v>
      </c>
      <c r="L20" s="22">
        <f t="shared" si="2"/>
        <v>-9.1114669921807945E-3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163554.67910000001</v>
      </c>
      <c r="F21" s="25">
        <f>VLOOKUP(C21,RA!B25:I56,8,0)</f>
        <v>16203.5993</v>
      </c>
      <c r="G21" s="16">
        <f t="shared" si="0"/>
        <v>147351.07980000001</v>
      </c>
      <c r="H21" s="27">
        <f>RA!J25</f>
        <v>9.9071450533633794</v>
      </c>
      <c r="I21" s="20">
        <f>VLOOKUP(B21,RMS!B:D,3,FALSE)</f>
        <v>163554.68318382901</v>
      </c>
      <c r="J21" s="21">
        <f>VLOOKUP(B21,RMS!B:E,4,FALSE)</f>
        <v>147351.07750524499</v>
      </c>
      <c r="K21" s="22">
        <f t="shared" si="1"/>
        <v>-4.0838290005922318E-3</v>
      </c>
      <c r="L21" s="22">
        <f t="shared" si="2"/>
        <v>2.2947550169192255E-3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489982.43430000002</v>
      </c>
      <c r="F22" s="25">
        <f>VLOOKUP(C22,RA!B26:I57,8,0)</f>
        <v>111714.0641</v>
      </c>
      <c r="G22" s="16">
        <f t="shared" si="0"/>
        <v>378268.3702</v>
      </c>
      <c r="H22" s="27">
        <f>RA!J26</f>
        <v>22.799605920485099</v>
      </c>
      <c r="I22" s="20">
        <f>VLOOKUP(B22,RMS!B:D,3,FALSE)</f>
        <v>489982.41794880899</v>
      </c>
      <c r="J22" s="21">
        <f>VLOOKUP(B22,RMS!B:E,4,FALSE)</f>
        <v>378268.36712075502</v>
      </c>
      <c r="K22" s="22">
        <f t="shared" si="1"/>
        <v>1.6351191035937518E-2</v>
      </c>
      <c r="L22" s="22">
        <f t="shared" si="2"/>
        <v>3.0792449833825231E-3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212409.4768</v>
      </c>
      <c r="F23" s="25">
        <f>VLOOKUP(C23,RA!B27:I58,8,0)</f>
        <v>57394.068700000003</v>
      </c>
      <c r="G23" s="16">
        <f t="shared" si="0"/>
        <v>155015.4081</v>
      </c>
      <c r="H23" s="27">
        <f>RA!J27</f>
        <v>27.020484003188301</v>
      </c>
      <c r="I23" s="20">
        <f>VLOOKUP(B23,RMS!B:D,3,FALSE)</f>
        <v>212409.42698304201</v>
      </c>
      <c r="J23" s="21">
        <f>VLOOKUP(B23,RMS!B:E,4,FALSE)</f>
        <v>155015.42688318301</v>
      </c>
      <c r="K23" s="22">
        <f t="shared" si="1"/>
        <v>4.9816957995062694E-2</v>
      </c>
      <c r="L23" s="22">
        <f t="shared" si="2"/>
        <v>-1.8783183011692017E-2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670402.95129999996</v>
      </c>
      <c r="F24" s="25">
        <f>VLOOKUP(C24,RA!B28:I59,8,0)</f>
        <v>28457.557000000001</v>
      </c>
      <c r="G24" s="16">
        <f t="shared" si="0"/>
        <v>641945.39429999993</v>
      </c>
      <c r="H24" s="27">
        <f>RA!J28</f>
        <v>4.2448436339394098</v>
      </c>
      <c r="I24" s="20">
        <f>VLOOKUP(B24,RMS!B:D,3,FALSE)</f>
        <v>670402.94778672606</v>
      </c>
      <c r="J24" s="21">
        <f>VLOOKUP(B24,RMS!B:E,4,FALSE)</f>
        <v>641945.39473008795</v>
      </c>
      <c r="K24" s="22">
        <f t="shared" si="1"/>
        <v>3.5132738994434476E-3</v>
      </c>
      <c r="L24" s="22">
        <f t="shared" si="2"/>
        <v>-4.3008802458643913E-4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679648.37840000005</v>
      </c>
      <c r="F25" s="25">
        <f>VLOOKUP(C25,RA!B29:I60,8,0)</f>
        <v>108474.9185</v>
      </c>
      <c r="G25" s="16">
        <f t="shared" si="0"/>
        <v>571173.45990000002</v>
      </c>
      <c r="H25" s="27">
        <f>RA!J29</f>
        <v>15.960446893931699</v>
      </c>
      <c r="I25" s="20">
        <f>VLOOKUP(B25,RMS!B:D,3,FALSE)</f>
        <v>679648.379719469</v>
      </c>
      <c r="J25" s="21">
        <f>VLOOKUP(B25,RMS!B:E,4,FALSE)</f>
        <v>571173.44895463705</v>
      </c>
      <c r="K25" s="22">
        <f t="shared" si="1"/>
        <v>-1.3194689527153969E-3</v>
      </c>
      <c r="L25" s="22">
        <f t="shared" si="2"/>
        <v>1.0945362970232964E-2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988128.5895</v>
      </c>
      <c r="F26" s="25">
        <f>VLOOKUP(C26,RA!B30:I61,8,0)</f>
        <v>134706.0711</v>
      </c>
      <c r="G26" s="16">
        <f t="shared" si="0"/>
        <v>853422.51839999994</v>
      </c>
      <c r="H26" s="27">
        <f>RA!J30</f>
        <v>13.6324434422206</v>
      </c>
      <c r="I26" s="20">
        <f>VLOOKUP(B26,RMS!B:D,3,FALSE)</f>
        <v>988128.61763893801</v>
      </c>
      <c r="J26" s="21">
        <f>VLOOKUP(B26,RMS!B:E,4,FALSE)</f>
        <v>853422.52109240403</v>
      </c>
      <c r="K26" s="22">
        <f t="shared" si="1"/>
        <v>-2.8138938010670245E-2</v>
      </c>
      <c r="L26" s="22">
        <f t="shared" si="2"/>
        <v>-2.6924040867015719E-3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557896.30370000005</v>
      </c>
      <c r="F27" s="25">
        <f>VLOOKUP(C27,RA!B31:I62,8,0)</f>
        <v>34985.174599999998</v>
      </c>
      <c r="G27" s="16">
        <f t="shared" si="0"/>
        <v>522911.12910000002</v>
      </c>
      <c r="H27" s="27">
        <f>RA!J31</f>
        <v>6.2709099106727102</v>
      </c>
      <c r="I27" s="20">
        <f>VLOOKUP(B27,RMS!B:D,3,FALSE)</f>
        <v>557896.23467610602</v>
      </c>
      <c r="J27" s="21">
        <f>VLOOKUP(B27,RMS!B:E,4,FALSE)</f>
        <v>522911.13529468997</v>
      </c>
      <c r="K27" s="22">
        <f t="shared" si="1"/>
        <v>6.9023894029669464E-2</v>
      </c>
      <c r="L27" s="22">
        <f t="shared" si="2"/>
        <v>-6.1946899513714015E-3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97906.574900000007</v>
      </c>
      <c r="F28" s="25">
        <f>VLOOKUP(C28,RA!B32:I63,8,0)</f>
        <v>29477.5072</v>
      </c>
      <c r="G28" s="16">
        <f t="shared" si="0"/>
        <v>68429.067700000014</v>
      </c>
      <c r="H28" s="27">
        <f>RA!J32</f>
        <v>30.107791259277299</v>
      </c>
      <c r="I28" s="20">
        <f>VLOOKUP(B28,RMS!B:D,3,FALSE)</f>
        <v>97906.523851713195</v>
      </c>
      <c r="J28" s="21">
        <f>VLOOKUP(B28,RMS!B:E,4,FALSE)</f>
        <v>68429.079553122006</v>
      </c>
      <c r="K28" s="22">
        <f t="shared" si="1"/>
        <v>5.1048286812147126E-2</v>
      </c>
      <c r="L28" s="22">
        <f t="shared" si="2"/>
        <v>-1.1853121992317028E-2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-2.9203999999999999</v>
      </c>
      <c r="F29" s="25">
        <f>VLOOKUP(C29,RA!B33:I64,8,0)</f>
        <v>4.0397999999999996</v>
      </c>
      <c r="G29" s="16">
        <f t="shared" si="0"/>
        <v>-6.9601999999999995</v>
      </c>
      <c r="H29" s="27">
        <f>RA!J33</f>
        <v>-138.330365703328</v>
      </c>
      <c r="I29" s="20">
        <f>VLOOKUP(B29,RMS!B:D,3,FALSE)</f>
        <v>-2.9203999999999999</v>
      </c>
      <c r="J29" s="21">
        <f>VLOOKUP(B29,RMS!B:E,4,FALSE)</f>
        <v>-6.9602000000000004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105445.06299999999</v>
      </c>
      <c r="F30" s="25">
        <f>VLOOKUP(C30,RA!B34:I66,8,0)</f>
        <v>18431.171300000002</v>
      </c>
      <c r="G30" s="16">
        <f t="shared" si="0"/>
        <v>87013.891699999993</v>
      </c>
      <c r="H30" s="27">
        <f>RA!J34</f>
        <v>0</v>
      </c>
      <c r="I30" s="20">
        <f>VLOOKUP(B30,RMS!B:D,3,FALSE)</f>
        <v>105445.0632</v>
      </c>
      <c r="J30" s="21">
        <f>VLOOKUP(B30,RMS!B:E,4,FALSE)</f>
        <v>87013.893599999996</v>
      </c>
      <c r="K30" s="22">
        <f t="shared" si="1"/>
        <v>-2.0000000949949026E-4</v>
      </c>
      <c r="L30" s="22">
        <f t="shared" si="2"/>
        <v>-1.9000000029336661E-3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59337.66</v>
      </c>
      <c r="F31" s="25">
        <f>VLOOKUP(C31,RA!B35:I67,8,0)</f>
        <v>3463.81</v>
      </c>
      <c r="G31" s="16">
        <f t="shared" si="0"/>
        <v>55873.850000000006</v>
      </c>
      <c r="H31" s="27">
        <f>RA!J35</f>
        <v>17.479406598675901</v>
      </c>
      <c r="I31" s="20">
        <f>VLOOKUP(B31,RMS!B:D,3,FALSE)</f>
        <v>59337.66</v>
      </c>
      <c r="J31" s="21">
        <f>VLOOKUP(B31,RMS!B:E,4,FALSE)</f>
        <v>55873.85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135821.41</v>
      </c>
      <c r="F32" s="25">
        <f>VLOOKUP(C32,RA!B34:I67,8,0)</f>
        <v>-14673.1</v>
      </c>
      <c r="G32" s="16">
        <f t="shared" si="0"/>
        <v>150494.51</v>
      </c>
      <c r="H32" s="27">
        <f>RA!J35</f>
        <v>17.479406598675901</v>
      </c>
      <c r="I32" s="20">
        <f>VLOOKUP(B32,RMS!B:D,3,FALSE)</f>
        <v>135821.41</v>
      </c>
      <c r="J32" s="21">
        <f>VLOOKUP(B32,RMS!B:E,4,FALSE)</f>
        <v>150494.51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72566.679999999993</v>
      </c>
      <c r="F33" s="25">
        <f>VLOOKUP(C33,RA!B34:I68,8,0)</f>
        <v>-4436.26</v>
      </c>
      <c r="G33" s="16">
        <f t="shared" si="0"/>
        <v>77002.939999999988</v>
      </c>
      <c r="H33" s="27">
        <f>RA!J34</f>
        <v>0</v>
      </c>
      <c r="I33" s="20">
        <f>VLOOKUP(B33,RMS!B:D,3,FALSE)</f>
        <v>72566.679999999993</v>
      </c>
      <c r="J33" s="21">
        <f>VLOOKUP(B33,RMS!B:E,4,FALSE)</f>
        <v>77002.94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136056.57999999999</v>
      </c>
      <c r="F34" s="25">
        <f>VLOOKUP(C34,RA!B35:I69,8,0)</f>
        <v>-19451.54</v>
      </c>
      <c r="G34" s="16">
        <f t="shared" si="0"/>
        <v>155508.12</v>
      </c>
      <c r="H34" s="27">
        <f>RA!J35</f>
        <v>17.479406598675901</v>
      </c>
      <c r="I34" s="20">
        <f>VLOOKUP(B34,RMS!B:D,3,FALSE)</f>
        <v>136056.57999999999</v>
      </c>
      <c r="J34" s="21">
        <f>VLOOKUP(B34,RMS!B:E,4,FALSE)</f>
        <v>155508.12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6.41</v>
      </c>
      <c r="F35" s="25">
        <f>VLOOKUP(C35,RA!B36:I70,8,0)</f>
        <v>6.38</v>
      </c>
      <c r="G35" s="16">
        <f t="shared" si="0"/>
        <v>3.0000000000000249E-2</v>
      </c>
      <c r="H35" s="27">
        <f>RA!J36</f>
        <v>5.8374563472843404</v>
      </c>
      <c r="I35" s="20">
        <f>VLOOKUP(B35,RMS!B:D,3,FALSE)</f>
        <v>6.41</v>
      </c>
      <c r="J35" s="21">
        <f>VLOOKUP(B35,RMS!B:E,4,FALSE)</f>
        <v>0.03</v>
      </c>
      <c r="K35" s="22">
        <f t="shared" si="1"/>
        <v>0</v>
      </c>
      <c r="L35" s="22">
        <f t="shared" si="2"/>
        <v>2.4980018054066022E-16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118253.84540000001</v>
      </c>
      <c r="F36" s="25">
        <f>VLOOKUP(C36,RA!B8:I70,8,0)</f>
        <v>5537.7925999999998</v>
      </c>
      <c r="G36" s="16">
        <f t="shared" si="0"/>
        <v>112716.0528</v>
      </c>
      <c r="H36" s="27">
        <f>RA!J36</f>
        <v>5.8374563472843404</v>
      </c>
      <c r="I36" s="20">
        <f>VLOOKUP(B36,RMS!B:D,3,FALSE)</f>
        <v>118253.846153846</v>
      </c>
      <c r="J36" s="21">
        <f>VLOOKUP(B36,RMS!B:E,4,FALSE)</f>
        <v>112716.051282051</v>
      </c>
      <c r="K36" s="22">
        <f t="shared" si="1"/>
        <v>-7.5384599040262401E-4</v>
      </c>
      <c r="L36" s="22">
        <f t="shared" si="2"/>
        <v>1.517949000117369E-3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291866.9412</v>
      </c>
      <c r="F37" s="25">
        <f>VLOOKUP(C37,RA!B8:I71,8,0)</f>
        <v>18341.697899999999</v>
      </c>
      <c r="G37" s="16">
        <f t="shared" si="0"/>
        <v>273525.24329999997</v>
      </c>
      <c r="H37" s="27">
        <f>RA!J37</f>
        <v>-10.803230506884001</v>
      </c>
      <c r="I37" s="20">
        <f>VLOOKUP(B37,RMS!B:D,3,FALSE)</f>
        <v>291866.93671880302</v>
      </c>
      <c r="J37" s="21">
        <f>VLOOKUP(B37,RMS!B:E,4,FALSE)</f>
        <v>273525.24637435901</v>
      </c>
      <c r="K37" s="22">
        <f t="shared" si="1"/>
        <v>4.4811969855800271E-3</v>
      </c>
      <c r="L37" s="22">
        <f t="shared" si="2"/>
        <v>-3.0743590323254466E-3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54634.2</v>
      </c>
      <c r="F38" s="25">
        <f>VLOOKUP(C38,RA!B9:I72,8,0)</f>
        <v>-4567.54</v>
      </c>
      <c r="G38" s="16">
        <f t="shared" si="0"/>
        <v>59201.74</v>
      </c>
      <c r="H38" s="27">
        <f>RA!J38</f>
        <v>-6.1133567086161298</v>
      </c>
      <c r="I38" s="20">
        <f>VLOOKUP(B38,RMS!B:D,3,FALSE)</f>
        <v>54634.2</v>
      </c>
      <c r="J38" s="21">
        <f>VLOOKUP(B38,RMS!B:E,4,FALSE)</f>
        <v>59201.74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50800.04</v>
      </c>
      <c r="F39" s="25">
        <f>VLOOKUP(C39,RA!B10:I73,8,0)</f>
        <v>6530.8</v>
      </c>
      <c r="G39" s="16">
        <f t="shared" si="0"/>
        <v>44269.24</v>
      </c>
      <c r="H39" s="27">
        <f>RA!J39</f>
        <v>-14.29665511216</v>
      </c>
      <c r="I39" s="20">
        <f>VLOOKUP(B39,RMS!B:D,3,FALSE)</f>
        <v>50800.04</v>
      </c>
      <c r="J39" s="21">
        <f>VLOOKUP(B39,RMS!B:E,4,FALSE)</f>
        <v>44269.24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11448.6764</v>
      </c>
      <c r="F40" s="25">
        <f>VLOOKUP(C40,RA!B8:I74,8,0)</f>
        <v>1338.6423</v>
      </c>
      <c r="G40" s="16">
        <f t="shared" si="0"/>
        <v>10110.034100000001</v>
      </c>
      <c r="H40" s="27">
        <f>RA!J40</f>
        <v>99.531981279251198</v>
      </c>
      <c r="I40" s="20">
        <f>VLOOKUP(B40,RMS!B:D,3,FALSE)</f>
        <v>11448.676348233899</v>
      </c>
      <c r="J40" s="21">
        <f>VLOOKUP(B40,RMS!B:E,4,FALSE)</f>
        <v>10110.034263671399</v>
      </c>
      <c r="K40" s="22">
        <f t="shared" si="1"/>
        <v>5.1766101023531519E-5</v>
      </c>
      <c r="L40" s="22">
        <f t="shared" si="2"/>
        <v>-1.6367139869544189E-4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13343647.2291</v>
      </c>
      <c r="E7" s="67">
        <v>14178920.8445</v>
      </c>
      <c r="F7" s="68">
        <v>94.109046629426601</v>
      </c>
      <c r="G7" s="67">
        <v>13693696.831499999</v>
      </c>
      <c r="H7" s="68">
        <v>-2.5562826949313702</v>
      </c>
      <c r="I7" s="67">
        <v>1666959.4798999999</v>
      </c>
      <c r="J7" s="68">
        <v>12.492532598318901</v>
      </c>
      <c r="K7" s="67">
        <v>1524098.9295000001</v>
      </c>
      <c r="L7" s="68">
        <v>11.129930421667201</v>
      </c>
      <c r="M7" s="68">
        <v>9.3734433923437999E-2</v>
      </c>
      <c r="N7" s="67">
        <v>290539472.79439998</v>
      </c>
      <c r="O7" s="67">
        <v>3213844223.7172999</v>
      </c>
      <c r="P7" s="67">
        <v>790529</v>
      </c>
      <c r="Q7" s="67">
        <v>828361</v>
      </c>
      <c r="R7" s="68">
        <v>-4.5670909180900603</v>
      </c>
      <c r="S7" s="67">
        <v>16.879389913716</v>
      </c>
      <c r="T7" s="67">
        <v>16.4903315894882</v>
      </c>
      <c r="U7" s="69">
        <v>2.3049311984415901</v>
      </c>
      <c r="V7" s="57"/>
      <c r="W7" s="57"/>
    </row>
    <row r="8" spans="1:23" ht="14.25" thickBot="1" x14ac:dyDescent="0.2">
      <c r="A8" s="54">
        <v>42136</v>
      </c>
      <c r="B8" s="44" t="s">
        <v>6</v>
      </c>
      <c r="C8" s="45"/>
      <c r="D8" s="70">
        <v>467483.53690000001</v>
      </c>
      <c r="E8" s="70">
        <v>581619.73439999996</v>
      </c>
      <c r="F8" s="71">
        <v>80.376147721716706</v>
      </c>
      <c r="G8" s="70">
        <v>501979.40299999999</v>
      </c>
      <c r="H8" s="71">
        <v>-6.8719684301469401</v>
      </c>
      <c r="I8" s="70">
        <v>118489.9428</v>
      </c>
      <c r="J8" s="71">
        <v>25.346334886087401</v>
      </c>
      <c r="K8" s="70">
        <v>114608.9279</v>
      </c>
      <c r="L8" s="71">
        <v>22.831400494733</v>
      </c>
      <c r="M8" s="71">
        <v>3.3863111461843003E-2</v>
      </c>
      <c r="N8" s="70">
        <v>7454243.6604000004</v>
      </c>
      <c r="O8" s="70">
        <v>121785718.9645</v>
      </c>
      <c r="P8" s="70">
        <v>21680</v>
      </c>
      <c r="Q8" s="70">
        <v>22383</v>
      </c>
      <c r="R8" s="71">
        <v>-3.14077648215163</v>
      </c>
      <c r="S8" s="70">
        <v>21.562893768450198</v>
      </c>
      <c r="T8" s="70">
        <v>21.452687959612199</v>
      </c>
      <c r="U8" s="72">
        <v>0.51109006992012795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61488.652900000001</v>
      </c>
      <c r="E9" s="70">
        <v>73796.589399999997</v>
      </c>
      <c r="F9" s="71">
        <v>83.321808500814001</v>
      </c>
      <c r="G9" s="70">
        <v>65059.181100000002</v>
      </c>
      <c r="H9" s="71">
        <v>-5.4881234894608797</v>
      </c>
      <c r="I9" s="70">
        <v>13192.0638</v>
      </c>
      <c r="J9" s="71">
        <v>21.454468715478999</v>
      </c>
      <c r="K9" s="70">
        <v>14530.496300000001</v>
      </c>
      <c r="L9" s="71">
        <v>22.334274816133501</v>
      </c>
      <c r="M9" s="71">
        <v>-9.2111960415281996E-2</v>
      </c>
      <c r="N9" s="70">
        <v>1236885.6094</v>
      </c>
      <c r="O9" s="70">
        <v>18735616.510200001</v>
      </c>
      <c r="P9" s="70">
        <v>3427</v>
      </c>
      <c r="Q9" s="70">
        <v>3704</v>
      </c>
      <c r="R9" s="71">
        <v>-7.4784017278617698</v>
      </c>
      <c r="S9" s="70">
        <v>17.9424140355997</v>
      </c>
      <c r="T9" s="70">
        <v>17.983892008639302</v>
      </c>
      <c r="U9" s="72">
        <v>-0.23117275611500801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96221.006999999998</v>
      </c>
      <c r="E10" s="70">
        <v>129876.6358</v>
      </c>
      <c r="F10" s="71">
        <v>74.086463979689896</v>
      </c>
      <c r="G10" s="70">
        <v>102046.4887</v>
      </c>
      <c r="H10" s="71">
        <v>-5.7086547261081799</v>
      </c>
      <c r="I10" s="70">
        <v>25459.698700000001</v>
      </c>
      <c r="J10" s="71">
        <v>26.459605333375901</v>
      </c>
      <c r="K10" s="70">
        <v>22456.6139</v>
      </c>
      <c r="L10" s="71">
        <v>22.006258310385199</v>
      </c>
      <c r="M10" s="71">
        <v>0.13372829997313199</v>
      </c>
      <c r="N10" s="70">
        <v>2104892.7107000002</v>
      </c>
      <c r="O10" s="70">
        <v>29973929.5079</v>
      </c>
      <c r="P10" s="70">
        <v>75054</v>
      </c>
      <c r="Q10" s="70">
        <v>80113</v>
      </c>
      <c r="R10" s="71">
        <v>-6.3148303021981498</v>
      </c>
      <c r="S10" s="70">
        <v>1.2820237029338899</v>
      </c>
      <c r="T10" s="70">
        <v>1.21506648484016</v>
      </c>
      <c r="U10" s="72">
        <v>5.2227753621476696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53750.478600000002</v>
      </c>
      <c r="E11" s="70">
        <v>66420.101899999994</v>
      </c>
      <c r="F11" s="71">
        <v>80.925016768154094</v>
      </c>
      <c r="G11" s="70">
        <v>54246.698700000001</v>
      </c>
      <c r="H11" s="71">
        <v>-0.91474709409368204</v>
      </c>
      <c r="I11" s="70">
        <v>8177.0293000000001</v>
      </c>
      <c r="J11" s="71">
        <v>15.212942308573201</v>
      </c>
      <c r="K11" s="70">
        <v>9828.9866000000002</v>
      </c>
      <c r="L11" s="71">
        <v>18.119050256601099</v>
      </c>
      <c r="M11" s="71">
        <v>-0.16806995138237299</v>
      </c>
      <c r="N11" s="70">
        <v>786535.04509999999</v>
      </c>
      <c r="O11" s="70">
        <v>9498395.8955000006</v>
      </c>
      <c r="P11" s="70">
        <v>2408</v>
      </c>
      <c r="Q11" s="70">
        <v>2479</v>
      </c>
      <c r="R11" s="71">
        <v>-2.8640580879386799</v>
      </c>
      <c r="S11" s="70">
        <v>22.3216273255814</v>
      </c>
      <c r="T11" s="70">
        <v>22.809642517143999</v>
      </c>
      <c r="U11" s="72">
        <v>-2.1862885910801602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127278.6078</v>
      </c>
      <c r="E12" s="70">
        <v>151778.05220000001</v>
      </c>
      <c r="F12" s="71">
        <v>83.858374748598905</v>
      </c>
      <c r="G12" s="70">
        <v>115448.29120000001</v>
      </c>
      <c r="H12" s="71">
        <v>10.2472860161312</v>
      </c>
      <c r="I12" s="70">
        <v>21272.946100000001</v>
      </c>
      <c r="J12" s="71">
        <v>16.713685408491699</v>
      </c>
      <c r="K12" s="70">
        <v>26522.770700000001</v>
      </c>
      <c r="L12" s="71">
        <v>22.973723061914001</v>
      </c>
      <c r="M12" s="71">
        <v>-0.197936507440378</v>
      </c>
      <c r="N12" s="70">
        <v>4078736.8124000002</v>
      </c>
      <c r="O12" s="70">
        <v>35168690.852499999</v>
      </c>
      <c r="P12" s="70">
        <v>1211</v>
      </c>
      <c r="Q12" s="70">
        <v>1274</v>
      </c>
      <c r="R12" s="71">
        <v>-4.9450549450549497</v>
      </c>
      <c r="S12" s="70">
        <v>105.102070850537</v>
      </c>
      <c r="T12" s="70">
        <v>97.2024978806907</v>
      </c>
      <c r="U12" s="72">
        <v>7.5160964060164002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213575.7598</v>
      </c>
      <c r="E13" s="70">
        <v>265343.20899999997</v>
      </c>
      <c r="F13" s="71">
        <v>80.490380969199805</v>
      </c>
      <c r="G13" s="70">
        <v>228969.68119999999</v>
      </c>
      <c r="H13" s="71">
        <v>-6.7231265376806597</v>
      </c>
      <c r="I13" s="70">
        <v>60725.850599999998</v>
      </c>
      <c r="J13" s="71">
        <v>28.4329320222791</v>
      </c>
      <c r="K13" s="70">
        <v>50142.17</v>
      </c>
      <c r="L13" s="71">
        <v>21.8990434616546</v>
      </c>
      <c r="M13" s="71">
        <v>0.211073445764314</v>
      </c>
      <c r="N13" s="70">
        <v>3870364.7280000001</v>
      </c>
      <c r="O13" s="70">
        <v>54146811.324100003</v>
      </c>
      <c r="P13" s="70">
        <v>8070</v>
      </c>
      <c r="Q13" s="70">
        <v>8138</v>
      </c>
      <c r="R13" s="71">
        <v>-0.83558613910051904</v>
      </c>
      <c r="S13" s="70">
        <v>26.4653977447336</v>
      </c>
      <c r="T13" s="70">
        <v>25.387408318997299</v>
      </c>
      <c r="U13" s="72">
        <v>4.0732031920842697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136568.64170000001</v>
      </c>
      <c r="E14" s="70">
        <v>129637.2837</v>
      </c>
      <c r="F14" s="71">
        <v>105.346731898549</v>
      </c>
      <c r="G14" s="70">
        <v>115646.69620000001</v>
      </c>
      <c r="H14" s="71">
        <v>18.091260872526298</v>
      </c>
      <c r="I14" s="70">
        <v>27148.497200000002</v>
      </c>
      <c r="J14" s="71">
        <v>19.879012386779898</v>
      </c>
      <c r="K14" s="70">
        <v>25221.467799999999</v>
      </c>
      <c r="L14" s="71">
        <v>21.8090690255274</v>
      </c>
      <c r="M14" s="71">
        <v>7.6404332027020003E-2</v>
      </c>
      <c r="N14" s="70">
        <v>2670456.0070000002</v>
      </c>
      <c r="O14" s="70">
        <v>27006491.053599998</v>
      </c>
      <c r="P14" s="70">
        <v>2604</v>
      </c>
      <c r="Q14" s="70">
        <v>3292</v>
      </c>
      <c r="R14" s="71">
        <v>-20.899149453219898</v>
      </c>
      <c r="S14" s="70">
        <v>52.445714938556101</v>
      </c>
      <c r="T14" s="70">
        <v>43.920651275820198</v>
      </c>
      <c r="U14" s="72">
        <v>16.255024214511401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91616.224300000002</v>
      </c>
      <c r="E15" s="70">
        <v>118473.514</v>
      </c>
      <c r="F15" s="71">
        <v>77.330553645939801</v>
      </c>
      <c r="G15" s="70">
        <v>110201.0263</v>
      </c>
      <c r="H15" s="71">
        <v>-16.864454555447299</v>
      </c>
      <c r="I15" s="70">
        <v>20550.9964</v>
      </c>
      <c r="J15" s="71">
        <v>22.4316124758702</v>
      </c>
      <c r="K15" s="70">
        <v>21596.740699999998</v>
      </c>
      <c r="L15" s="71">
        <v>19.597585816675799</v>
      </c>
      <c r="M15" s="71">
        <v>-4.8421394437541003E-2</v>
      </c>
      <c r="N15" s="70">
        <v>2010176.8903000001</v>
      </c>
      <c r="O15" s="70">
        <v>21853153.027199998</v>
      </c>
      <c r="P15" s="70">
        <v>3735</v>
      </c>
      <c r="Q15" s="70">
        <v>3826</v>
      </c>
      <c r="R15" s="71">
        <v>-2.3784631468897</v>
      </c>
      <c r="S15" s="70">
        <v>24.529109585006701</v>
      </c>
      <c r="T15" s="70">
        <v>24.7652168322007</v>
      </c>
      <c r="U15" s="72">
        <v>-0.96255938836996202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695151.75749999995</v>
      </c>
      <c r="E16" s="70">
        <v>692680.74910000002</v>
      </c>
      <c r="F16" s="71">
        <v>100.35673120744499</v>
      </c>
      <c r="G16" s="70">
        <v>683622.60889999999</v>
      </c>
      <c r="H16" s="71">
        <v>1.6864785409234999</v>
      </c>
      <c r="I16" s="70">
        <v>34870.838400000001</v>
      </c>
      <c r="J16" s="71">
        <v>5.01629148222358</v>
      </c>
      <c r="K16" s="70">
        <v>10547.8536</v>
      </c>
      <c r="L16" s="71">
        <v>1.54293516081516</v>
      </c>
      <c r="M16" s="71">
        <v>2.3059653387680701</v>
      </c>
      <c r="N16" s="70">
        <v>16469100.1633</v>
      </c>
      <c r="O16" s="70">
        <v>156862424.82539999</v>
      </c>
      <c r="P16" s="70">
        <v>37533</v>
      </c>
      <c r="Q16" s="70">
        <v>34773</v>
      </c>
      <c r="R16" s="71">
        <v>7.93719264946942</v>
      </c>
      <c r="S16" s="70">
        <v>18.5210816481496</v>
      </c>
      <c r="T16" s="70">
        <v>19.473557976015901</v>
      </c>
      <c r="U16" s="72">
        <v>-5.1426603799968102</v>
      </c>
      <c r="V16" s="57"/>
      <c r="W16" s="57"/>
    </row>
    <row r="17" spans="1:23" ht="12" thickBot="1" x14ac:dyDescent="0.2">
      <c r="A17" s="55"/>
      <c r="B17" s="44" t="s">
        <v>15</v>
      </c>
      <c r="C17" s="45"/>
      <c r="D17" s="70">
        <v>452733.0675</v>
      </c>
      <c r="E17" s="70">
        <v>524638.09250000003</v>
      </c>
      <c r="F17" s="71">
        <v>86.294356809403794</v>
      </c>
      <c r="G17" s="70">
        <v>538018.47210000001</v>
      </c>
      <c r="H17" s="71">
        <v>-15.851761421334301</v>
      </c>
      <c r="I17" s="70">
        <v>60971.219299999997</v>
      </c>
      <c r="J17" s="71">
        <v>13.4673660213698</v>
      </c>
      <c r="K17" s="70">
        <v>49741.472800000003</v>
      </c>
      <c r="L17" s="71">
        <v>9.2453094790311798</v>
      </c>
      <c r="M17" s="71">
        <v>0.22576224361414601</v>
      </c>
      <c r="N17" s="70">
        <v>12940471.877699999</v>
      </c>
      <c r="O17" s="70">
        <v>173051626.1083</v>
      </c>
      <c r="P17" s="70">
        <v>10607</v>
      </c>
      <c r="Q17" s="70">
        <v>11004</v>
      </c>
      <c r="R17" s="71">
        <v>-3.6077789894583798</v>
      </c>
      <c r="S17" s="70">
        <v>42.682480201753599</v>
      </c>
      <c r="T17" s="70">
        <v>47.376755098146099</v>
      </c>
      <c r="U17" s="72">
        <v>-10.998130554277701</v>
      </c>
      <c r="V17" s="39"/>
      <c r="W17" s="39"/>
    </row>
    <row r="18" spans="1:23" ht="12" thickBot="1" x14ac:dyDescent="0.2">
      <c r="A18" s="55"/>
      <c r="B18" s="44" t="s">
        <v>16</v>
      </c>
      <c r="C18" s="45"/>
      <c r="D18" s="70">
        <v>1250184.959</v>
      </c>
      <c r="E18" s="70">
        <v>1367118.0024000001</v>
      </c>
      <c r="F18" s="71">
        <v>91.446748327889594</v>
      </c>
      <c r="G18" s="70">
        <v>1266922.6862000001</v>
      </c>
      <c r="H18" s="71">
        <v>-1.32113248758714</v>
      </c>
      <c r="I18" s="70">
        <v>150300.99059999999</v>
      </c>
      <c r="J18" s="71">
        <v>12.0223003418809</v>
      </c>
      <c r="K18" s="70">
        <v>167027.5238</v>
      </c>
      <c r="L18" s="71">
        <v>13.183718755639401</v>
      </c>
      <c r="M18" s="71">
        <v>-0.100142376654212</v>
      </c>
      <c r="N18" s="70">
        <v>22435502.997299999</v>
      </c>
      <c r="O18" s="70">
        <v>379231390.51889998</v>
      </c>
      <c r="P18" s="70">
        <v>63769</v>
      </c>
      <c r="Q18" s="70">
        <v>70440</v>
      </c>
      <c r="R18" s="71">
        <v>-9.4704713231118696</v>
      </c>
      <c r="S18" s="70">
        <v>19.604901425457498</v>
      </c>
      <c r="T18" s="70">
        <v>19.864273370244199</v>
      </c>
      <c r="U18" s="72">
        <v>-1.32299540384256</v>
      </c>
      <c r="V18" s="39"/>
      <c r="W18" s="39"/>
    </row>
    <row r="19" spans="1:23" ht="12" thickBot="1" x14ac:dyDescent="0.2">
      <c r="A19" s="55"/>
      <c r="B19" s="44" t="s">
        <v>17</v>
      </c>
      <c r="C19" s="45"/>
      <c r="D19" s="70">
        <v>450506.0552</v>
      </c>
      <c r="E19" s="70">
        <v>490381.80810000002</v>
      </c>
      <c r="F19" s="71">
        <v>91.868427367952407</v>
      </c>
      <c r="G19" s="70">
        <v>449103.66220000002</v>
      </c>
      <c r="H19" s="71">
        <v>0.312264877362667</v>
      </c>
      <c r="I19" s="70">
        <v>44917.561999999998</v>
      </c>
      <c r="J19" s="71">
        <v>9.9704679840671808</v>
      </c>
      <c r="K19" s="70">
        <v>54227.919399999999</v>
      </c>
      <c r="L19" s="71">
        <v>12.074699888742099</v>
      </c>
      <c r="M19" s="71">
        <v>-0.17168937150850799</v>
      </c>
      <c r="N19" s="70">
        <v>8513199.3388999999</v>
      </c>
      <c r="O19" s="70">
        <v>110325880.0588</v>
      </c>
      <c r="P19" s="70">
        <v>9003</v>
      </c>
      <c r="Q19" s="70">
        <v>9595</v>
      </c>
      <c r="R19" s="71">
        <v>-6.1698801459093202</v>
      </c>
      <c r="S19" s="70">
        <v>50.039548506053499</v>
      </c>
      <c r="T19" s="70">
        <v>44.560421636268899</v>
      </c>
      <c r="U19" s="72">
        <v>10.949592938716901</v>
      </c>
      <c r="V19" s="39"/>
      <c r="W19" s="39"/>
    </row>
    <row r="20" spans="1:23" ht="12" thickBot="1" x14ac:dyDescent="0.2">
      <c r="A20" s="55"/>
      <c r="B20" s="44" t="s">
        <v>18</v>
      </c>
      <c r="C20" s="45"/>
      <c r="D20" s="70">
        <v>732896.6372</v>
      </c>
      <c r="E20" s="70">
        <v>711629.69429999997</v>
      </c>
      <c r="F20" s="71">
        <v>102.988484470272</v>
      </c>
      <c r="G20" s="70">
        <v>721331.71799999999</v>
      </c>
      <c r="H20" s="71">
        <v>1.60327335002894</v>
      </c>
      <c r="I20" s="70">
        <v>77676.747399999993</v>
      </c>
      <c r="J20" s="71">
        <v>10.5985951438883</v>
      </c>
      <c r="K20" s="70">
        <v>59180.2834</v>
      </c>
      <c r="L20" s="71">
        <v>8.2043090471726607</v>
      </c>
      <c r="M20" s="71">
        <v>0.31254436338167302</v>
      </c>
      <c r="N20" s="70">
        <v>18039674.206900001</v>
      </c>
      <c r="O20" s="70">
        <v>170242568.90380001</v>
      </c>
      <c r="P20" s="70">
        <v>33997</v>
      </c>
      <c r="Q20" s="70">
        <v>35919</v>
      </c>
      <c r="R20" s="71">
        <v>-5.3509284779643096</v>
      </c>
      <c r="S20" s="70">
        <v>21.557685595787898</v>
      </c>
      <c r="T20" s="70">
        <v>20.076079386954</v>
      </c>
      <c r="U20" s="72">
        <v>6.8727517258316997</v>
      </c>
      <c r="V20" s="39"/>
      <c r="W20" s="39"/>
    </row>
    <row r="21" spans="1:23" ht="12" thickBot="1" x14ac:dyDescent="0.2">
      <c r="A21" s="55"/>
      <c r="B21" s="44" t="s">
        <v>19</v>
      </c>
      <c r="C21" s="45"/>
      <c r="D21" s="70">
        <v>280050.48979999998</v>
      </c>
      <c r="E21" s="70">
        <v>277600.00180000003</v>
      </c>
      <c r="F21" s="71">
        <v>100.88274062828199</v>
      </c>
      <c r="G21" s="70">
        <v>264500.93040000001</v>
      </c>
      <c r="H21" s="71">
        <v>5.8788297555266302</v>
      </c>
      <c r="I21" s="70">
        <v>29473.566800000001</v>
      </c>
      <c r="J21" s="71">
        <v>10.524376094128201</v>
      </c>
      <c r="K21" s="70">
        <v>34582.873299999999</v>
      </c>
      <c r="L21" s="71">
        <v>13.074764329827101</v>
      </c>
      <c r="M21" s="71">
        <v>-0.14774094840754601</v>
      </c>
      <c r="N21" s="70">
        <v>4238853.7145999996</v>
      </c>
      <c r="O21" s="70">
        <v>67277534.665000007</v>
      </c>
      <c r="P21" s="70">
        <v>25431</v>
      </c>
      <c r="Q21" s="70">
        <v>28909</v>
      </c>
      <c r="R21" s="71">
        <v>-12.030855442941601</v>
      </c>
      <c r="S21" s="70">
        <v>11.012169784908201</v>
      </c>
      <c r="T21" s="70">
        <v>10.6898642533467</v>
      </c>
      <c r="U21" s="72">
        <v>2.9268122255360001</v>
      </c>
      <c r="V21" s="39"/>
      <c r="W21" s="39"/>
    </row>
    <row r="22" spans="1:23" ht="12" thickBot="1" x14ac:dyDescent="0.2">
      <c r="A22" s="55"/>
      <c r="B22" s="44" t="s">
        <v>20</v>
      </c>
      <c r="C22" s="45"/>
      <c r="D22" s="70">
        <v>1014468.5927</v>
      </c>
      <c r="E22" s="70">
        <v>958364.62230000005</v>
      </c>
      <c r="F22" s="71">
        <v>105.854136212307</v>
      </c>
      <c r="G22" s="70">
        <v>998776.48470000003</v>
      </c>
      <c r="H22" s="71">
        <v>1.57113310539276</v>
      </c>
      <c r="I22" s="70">
        <v>130038.7648</v>
      </c>
      <c r="J22" s="71">
        <v>12.8184120963176</v>
      </c>
      <c r="K22" s="70">
        <v>118544.1259</v>
      </c>
      <c r="L22" s="71">
        <v>11.8689344128488</v>
      </c>
      <c r="M22" s="71">
        <v>9.6965065225555994E-2</v>
      </c>
      <c r="N22" s="70">
        <v>15919898.783299999</v>
      </c>
      <c r="O22" s="70">
        <v>194366773.04300001</v>
      </c>
      <c r="P22" s="70">
        <v>63843</v>
      </c>
      <c r="Q22" s="70">
        <v>63771</v>
      </c>
      <c r="R22" s="71">
        <v>0.112903984569779</v>
      </c>
      <c r="S22" s="70">
        <v>15.890052044859999</v>
      </c>
      <c r="T22" s="70">
        <v>15.8870536435057</v>
      </c>
      <c r="U22" s="72">
        <v>1.8869676108751E-2</v>
      </c>
      <c r="V22" s="39"/>
      <c r="W22" s="39"/>
    </row>
    <row r="23" spans="1:23" ht="12" thickBot="1" x14ac:dyDescent="0.2">
      <c r="A23" s="55"/>
      <c r="B23" s="44" t="s">
        <v>21</v>
      </c>
      <c r="C23" s="45"/>
      <c r="D23" s="70">
        <v>2131357.0452000001</v>
      </c>
      <c r="E23" s="70">
        <v>2487225.5520000001</v>
      </c>
      <c r="F23" s="71">
        <v>85.692149772510902</v>
      </c>
      <c r="G23" s="70">
        <v>2134946.3679999998</v>
      </c>
      <c r="H23" s="71">
        <v>-0.16812238723179501</v>
      </c>
      <c r="I23" s="70">
        <v>281128.40299999999</v>
      </c>
      <c r="J23" s="71">
        <v>13.1901130142941</v>
      </c>
      <c r="K23" s="70">
        <v>105053.3875</v>
      </c>
      <c r="L23" s="71">
        <v>4.9206569811125096</v>
      </c>
      <c r="M23" s="71">
        <v>1.6760527165294901</v>
      </c>
      <c r="N23" s="70">
        <v>39708769.154200003</v>
      </c>
      <c r="O23" s="70">
        <v>436712840.10100001</v>
      </c>
      <c r="P23" s="70">
        <v>70772</v>
      </c>
      <c r="Q23" s="70">
        <v>72788</v>
      </c>
      <c r="R23" s="71">
        <v>-2.76968731109524</v>
      </c>
      <c r="S23" s="70">
        <v>30.1158232803934</v>
      </c>
      <c r="T23" s="70">
        <v>29.5513245603671</v>
      </c>
      <c r="U23" s="72">
        <v>1.87442566245164</v>
      </c>
      <c r="V23" s="39"/>
      <c r="W23" s="39"/>
    </row>
    <row r="24" spans="1:23" ht="12" thickBot="1" x14ac:dyDescent="0.2">
      <c r="A24" s="55"/>
      <c r="B24" s="44" t="s">
        <v>22</v>
      </c>
      <c r="C24" s="45"/>
      <c r="D24" s="70">
        <v>192151.74239999999</v>
      </c>
      <c r="E24" s="70">
        <v>236978.11069999999</v>
      </c>
      <c r="F24" s="71">
        <v>81.084173484382504</v>
      </c>
      <c r="G24" s="70">
        <v>191241.8737</v>
      </c>
      <c r="H24" s="71">
        <v>0.475768555492873</v>
      </c>
      <c r="I24" s="70">
        <v>30625.508300000001</v>
      </c>
      <c r="J24" s="71">
        <v>15.9381892235186</v>
      </c>
      <c r="K24" s="70">
        <v>32854.533900000002</v>
      </c>
      <c r="L24" s="71">
        <v>17.179571222743199</v>
      </c>
      <c r="M24" s="71">
        <v>-6.7845296688260004E-2</v>
      </c>
      <c r="N24" s="70">
        <v>3066514.9295000001</v>
      </c>
      <c r="O24" s="70">
        <v>42046110.926299997</v>
      </c>
      <c r="P24" s="70">
        <v>21525</v>
      </c>
      <c r="Q24" s="70">
        <v>23471</v>
      </c>
      <c r="R24" s="71">
        <v>-8.2910826125857398</v>
      </c>
      <c r="S24" s="70">
        <v>8.9269102160278706</v>
      </c>
      <c r="T24" s="70">
        <v>8.9984498828341408</v>
      </c>
      <c r="U24" s="72">
        <v>-0.80139337211900097</v>
      </c>
      <c r="V24" s="39"/>
      <c r="W24" s="39"/>
    </row>
    <row r="25" spans="1:23" ht="12" thickBot="1" x14ac:dyDescent="0.2">
      <c r="A25" s="55"/>
      <c r="B25" s="44" t="s">
        <v>23</v>
      </c>
      <c r="C25" s="45"/>
      <c r="D25" s="70">
        <v>163554.67910000001</v>
      </c>
      <c r="E25" s="70">
        <v>200401.43150000001</v>
      </c>
      <c r="F25" s="71">
        <v>81.613528344481907</v>
      </c>
      <c r="G25" s="70">
        <v>156994.0343</v>
      </c>
      <c r="H25" s="71">
        <v>4.1789134404070802</v>
      </c>
      <c r="I25" s="70">
        <v>16203.5993</v>
      </c>
      <c r="J25" s="71">
        <v>9.9071450533633794</v>
      </c>
      <c r="K25" s="70">
        <v>13179.2055</v>
      </c>
      <c r="L25" s="71">
        <v>8.3947173908633008</v>
      </c>
      <c r="M25" s="71">
        <v>0.22948225520878299</v>
      </c>
      <c r="N25" s="70">
        <v>3136416.0400999999</v>
      </c>
      <c r="O25" s="70">
        <v>49930131.262999997</v>
      </c>
      <c r="P25" s="70">
        <v>14593</v>
      </c>
      <c r="Q25" s="70">
        <v>15241</v>
      </c>
      <c r="R25" s="71">
        <v>-4.2516895216849298</v>
      </c>
      <c r="S25" s="70">
        <v>11.207748859042001</v>
      </c>
      <c r="T25" s="70">
        <v>11.606231021586501</v>
      </c>
      <c r="U25" s="72">
        <v>-3.5554165921823002</v>
      </c>
      <c r="V25" s="39"/>
      <c r="W25" s="39"/>
    </row>
    <row r="26" spans="1:23" ht="12" thickBot="1" x14ac:dyDescent="0.2">
      <c r="A26" s="55"/>
      <c r="B26" s="44" t="s">
        <v>24</v>
      </c>
      <c r="C26" s="45"/>
      <c r="D26" s="70">
        <v>489982.43430000002</v>
      </c>
      <c r="E26" s="70">
        <v>546098.63959999999</v>
      </c>
      <c r="F26" s="71">
        <v>89.724163139995497</v>
      </c>
      <c r="G26" s="70">
        <v>474879.12880000001</v>
      </c>
      <c r="H26" s="71">
        <v>3.1804525791995402</v>
      </c>
      <c r="I26" s="70">
        <v>111714.0641</v>
      </c>
      <c r="J26" s="71">
        <v>22.799605920485099</v>
      </c>
      <c r="K26" s="70">
        <v>98756.281400000007</v>
      </c>
      <c r="L26" s="71">
        <v>20.796087974965999</v>
      </c>
      <c r="M26" s="71">
        <v>0.13120970652505701</v>
      </c>
      <c r="N26" s="70">
        <v>7092863.4389000004</v>
      </c>
      <c r="O26" s="70">
        <v>99198054.709800005</v>
      </c>
      <c r="P26" s="70">
        <v>34598</v>
      </c>
      <c r="Q26" s="70">
        <v>34937</v>
      </c>
      <c r="R26" s="71">
        <v>-0.97031800097317999</v>
      </c>
      <c r="S26" s="70">
        <v>14.162160653795</v>
      </c>
      <c r="T26" s="70">
        <v>13.916779955348201</v>
      </c>
      <c r="U26" s="72">
        <v>1.732650154488</v>
      </c>
      <c r="V26" s="39"/>
      <c r="W26" s="39"/>
    </row>
    <row r="27" spans="1:23" ht="12" thickBot="1" x14ac:dyDescent="0.2">
      <c r="A27" s="55"/>
      <c r="B27" s="44" t="s">
        <v>25</v>
      </c>
      <c r="C27" s="45"/>
      <c r="D27" s="70">
        <v>212409.4768</v>
      </c>
      <c r="E27" s="70">
        <v>225568.34080000001</v>
      </c>
      <c r="F27" s="71">
        <v>94.166351557434496</v>
      </c>
      <c r="G27" s="70">
        <v>201405.60500000001</v>
      </c>
      <c r="H27" s="71">
        <v>5.4635380182195101</v>
      </c>
      <c r="I27" s="70">
        <v>57394.068700000003</v>
      </c>
      <c r="J27" s="71">
        <v>27.020484003188301</v>
      </c>
      <c r="K27" s="70">
        <v>172266.7978</v>
      </c>
      <c r="L27" s="71">
        <v>85.532275926481802</v>
      </c>
      <c r="M27" s="71">
        <v>-0.66683035017209802</v>
      </c>
      <c r="N27" s="70">
        <v>3100439.0208000001</v>
      </c>
      <c r="O27" s="70">
        <v>37189813.607299998</v>
      </c>
      <c r="P27" s="70">
        <v>28739</v>
      </c>
      <c r="Q27" s="70">
        <v>33084</v>
      </c>
      <c r="R27" s="71">
        <v>-13.1332366098416</v>
      </c>
      <c r="S27" s="70">
        <v>7.3909835693656696</v>
      </c>
      <c r="T27" s="70">
        <v>7.5185007556522798</v>
      </c>
      <c r="U27" s="72">
        <v>-1.7253073977209901</v>
      </c>
      <c r="V27" s="39"/>
      <c r="W27" s="39"/>
    </row>
    <row r="28" spans="1:23" ht="12" thickBot="1" x14ac:dyDescent="0.2">
      <c r="A28" s="55"/>
      <c r="B28" s="44" t="s">
        <v>26</v>
      </c>
      <c r="C28" s="45"/>
      <c r="D28" s="70">
        <v>670402.95129999996</v>
      </c>
      <c r="E28" s="70">
        <v>781960.97869999998</v>
      </c>
      <c r="F28" s="71">
        <v>85.733555709459594</v>
      </c>
      <c r="G28" s="70">
        <v>771847.40009999997</v>
      </c>
      <c r="H28" s="71">
        <v>-13.1430706104415</v>
      </c>
      <c r="I28" s="70">
        <v>28457.557000000001</v>
      </c>
      <c r="J28" s="71">
        <v>4.2448436339394098</v>
      </c>
      <c r="K28" s="70">
        <v>48598.961499999998</v>
      </c>
      <c r="L28" s="71">
        <v>6.2964468745640101</v>
      </c>
      <c r="M28" s="71">
        <v>-0.41444104726394199</v>
      </c>
      <c r="N28" s="70">
        <v>11241751.599199999</v>
      </c>
      <c r="O28" s="70">
        <v>129965090.0948</v>
      </c>
      <c r="P28" s="70">
        <v>38493</v>
      </c>
      <c r="Q28" s="70">
        <v>39438</v>
      </c>
      <c r="R28" s="71">
        <v>-2.39616613418531</v>
      </c>
      <c r="S28" s="70">
        <v>17.416230257449399</v>
      </c>
      <c r="T28" s="70">
        <v>17.175787063238499</v>
      </c>
      <c r="U28" s="72">
        <v>1.3805696792970901</v>
      </c>
      <c r="V28" s="39"/>
      <c r="W28" s="39"/>
    </row>
    <row r="29" spans="1:23" ht="12" thickBot="1" x14ac:dyDescent="0.2">
      <c r="A29" s="55"/>
      <c r="B29" s="44" t="s">
        <v>27</v>
      </c>
      <c r="C29" s="45"/>
      <c r="D29" s="70">
        <v>679648.37840000005</v>
      </c>
      <c r="E29" s="70">
        <v>671439.54550000001</v>
      </c>
      <c r="F29" s="71">
        <v>101.222572151881</v>
      </c>
      <c r="G29" s="70">
        <v>687290.84490000003</v>
      </c>
      <c r="H29" s="71">
        <v>-1.11196978058277</v>
      </c>
      <c r="I29" s="70">
        <v>108474.9185</v>
      </c>
      <c r="J29" s="71">
        <v>15.960446893931699</v>
      </c>
      <c r="K29" s="70">
        <v>85851.396099999998</v>
      </c>
      <c r="L29" s="71">
        <v>12.491275962288</v>
      </c>
      <c r="M29" s="71">
        <v>0.26351956319554798</v>
      </c>
      <c r="N29" s="70">
        <v>9822223.7754999995</v>
      </c>
      <c r="O29" s="70">
        <v>98335807.212400004</v>
      </c>
      <c r="P29" s="70">
        <v>104960</v>
      </c>
      <c r="Q29" s="70">
        <v>110582</v>
      </c>
      <c r="R29" s="71">
        <v>-5.0840100558861296</v>
      </c>
      <c r="S29" s="70">
        <v>6.4753084832317098</v>
      </c>
      <c r="T29" s="70">
        <v>6.3630870910274702</v>
      </c>
      <c r="U29" s="72">
        <v>1.7330663472611501</v>
      </c>
      <c r="V29" s="39"/>
      <c r="W29" s="39"/>
    </row>
    <row r="30" spans="1:23" ht="12" thickBot="1" x14ac:dyDescent="0.2">
      <c r="A30" s="55"/>
      <c r="B30" s="44" t="s">
        <v>28</v>
      </c>
      <c r="C30" s="45"/>
      <c r="D30" s="70">
        <v>988128.5895</v>
      </c>
      <c r="E30" s="70">
        <v>1110076.8513</v>
      </c>
      <c r="F30" s="71">
        <v>89.014430698452301</v>
      </c>
      <c r="G30" s="70">
        <v>1026028.2635999999</v>
      </c>
      <c r="H30" s="71">
        <v>-3.6938235957577201</v>
      </c>
      <c r="I30" s="70">
        <v>134706.0711</v>
      </c>
      <c r="J30" s="71">
        <v>13.6324434422206</v>
      </c>
      <c r="K30" s="70">
        <v>116480.25689999999</v>
      </c>
      <c r="L30" s="71">
        <v>11.352538817138299</v>
      </c>
      <c r="M30" s="71">
        <v>0.15647127406017899</v>
      </c>
      <c r="N30" s="70">
        <v>17648776.4716</v>
      </c>
      <c r="O30" s="70">
        <v>172218286.51859999</v>
      </c>
      <c r="P30" s="70">
        <v>59984</v>
      </c>
      <c r="Q30" s="70">
        <v>61278</v>
      </c>
      <c r="R30" s="71">
        <v>-2.11168771826756</v>
      </c>
      <c r="S30" s="70">
        <v>16.473202679047699</v>
      </c>
      <c r="T30" s="70">
        <v>16.566350026110499</v>
      </c>
      <c r="U30" s="72">
        <v>-0.56544770848501702</v>
      </c>
      <c r="V30" s="39"/>
      <c r="W30" s="39"/>
    </row>
    <row r="31" spans="1:23" ht="12" thickBot="1" x14ac:dyDescent="0.2">
      <c r="A31" s="55"/>
      <c r="B31" s="44" t="s">
        <v>29</v>
      </c>
      <c r="C31" s="45"/>
      <c r="D31" s="70">
        <v>557896.30370000005</v>
      </c>
      <c r="E31" s="70">
        <v>531053.08790000004</v>
      </c>
      <c r="F31" s="71">
        <v>105.054714191786</v>
      </c>
      <c r="G31" s="70">
        <v>565760.02690000006</v>
      </c>
      <c r="H31" s="71">
        <v>-1.3899396963564701</v>
      </c>
      <c r="I31" s="70">
        <v>34985.174599999998</v>
      </c>
      <c r="J31" s="71">
        <v>6.2709099106727102</v>
      </c>
      <c r="K31" s="70">
        <v>41713.542600000001</v>
      </c>
      <c r="L31" s="71">
        <v>7.3730098657841401</v>
      </c>
      <c r="M31" s="71">
        <v>-0.16129936659947</v>
      </c>
      <c r="N31" s="70">
        <v>23753262.657699998</v>
      </c>
      <c r="O31" s="70">
        <v>180167769.68110001</v>
      </c>
      <c r="P31" s="70">
        <v>23912</v>
      </c>
      <c r="Q31" s="70">
        <v>24873</v>
      </c>
      <c r="R31" s="71">
        <v>-3.8636272263096498</v>
      </c>
      <c r="S31" s="70">
        <v>23.3312271537303</v>
      </c>
      <c r="T31" s="70">
        <v>22.218818727133801</v>
      </c>
      <c r="U31" s="72">
        <v>4.76789505869879</v>
      </c>
      <c r="V31" s="39"/>
      <c r="W31" s="39"/>
    </row>
    <row r="32" spans="1:23" ht="12" thickBot="1" x14ac:dyDescent="0.2">
      <c r="A32" s="55"/>
      <c r="B32" s="44" t="s">
        <v>30</v>
      </c>
      <c r="C32" s="45"/>
      <c r="D32" s="70">
        <v>97906.574900000007</v>
      </c>
      <c r="E32" s="70">
        <v>138226.37390000001</v>
      </c>
      <c r="F32" s="71">
        <v>70.830603550976903</v>
      </c>
      <c r="G32" s="70">
        <v>118766.3964</v>
      </c>
      <c r="H32" s="71">
        <v>-17.563740361158199</v>
      </c>
      <c r="I32" s="70">
        <v>29477.5072</v>
      </c>
      <c r="J32" s="71">
        <v>30.107791259277299</v>
      </c>
      <c r="K32" s="70">
        <v>37803.7503</v>
      </c>
      <c r="L32" s="71">
        <v>31.8303421219236</v>
      </c>
      <c r="M32" s="71">
        <v>-0.220249129621407</v>
      </c>
      <c r="N32" s="70">
        <v>1377965.1200999999</v>
      </c>
      <c r="O32" s="70">
        <v>18003155.318399999</v>
      </c>
      <c r="P32" s="70">
        <v>20940</v>
      </c>
      <c r="Q32" s="70">
        <v>22360</v>
      </c>
      <c r="R32" s="71">
        <v>-6.3506261180679804</v>
      </c>
      <c r="S32" s="70">
        <v>4.6755766427889203</v>
      </c>
      <c r="T32" s="70">
        <v>4.6639715787119904</v>
      </c>
      <c r="U32" s="72">
        <v>0.24820604951122799</v>
      </c>
      <c r="V32" s="39"/>
      <c r="W32" s="39"/>
    </row>
    <row r="33" spans="1:23" ht="12" thickBot="1" x14ac:dyDescent="0.2">
      <c r="A33" s="55"/>
      <c r="B33" s="44" t="s">
        <v>31</v>
      </c>
      <c r="C33" s="45"/>
      <c r="D33" s="70">
        <v>-2.9203999999999999</v>
      </c>
      <c r="E33" s="73"/>
      <c r="F33" s="73"/>
      <c r="G33" s="70">
        <v>16.666699999999999</v>
      </c>
      <c r="H33" s="71">
        <v>-117.52236495527001</v>
      </c>
      <c r="I33" s="70">
        <v>4.0397999999999996</v>
      </c>
      <c r="J33" s="71">
        <v>-138.330365703328</v>
      </c>
      <c r="K33" s="70">
        <v>2.2465999999999999</v>
      </c>
      <c r="L33" s="71">
        <v>13.4795730408539</v>
      </c>
      <c r="M33" s="71">
        <v>0.79818392237158398</v>
      </c>
      <c r="N33" s="70">
        <v>35.078299999999999</v>
      </c>
      <c r="O33" s="70">
        <v>173.4545</v>
      </c>
      <c r="P33" s="70">
        <v>1</v>
      </c>
      <c r="Q33" s="70">
        <v>1</v>
      </c>
      <c r="R33" s="71">
        <v>0</v>
      </c>
      <c r="S33" s="70">
        <v>-2.9203999999999999</v>
      </c>
      <c r="T33" s="70">
        <v>2.9203999999999999</v>
      </c>
      <c r="U33" s="72">
        <v>200</v>
      </c>
      <c r="V33" s="39"/>
      <c r="W33" s="39"/>
    </row>
    <row r="34" spans="1:23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55"/>
      <c r="B35" s="44" t="s">
        <v>32</v>
      </c>
      <c r="C35" s="45"/>
      <c r="D35" s="70">
        <v>105445.06299999999</v>
      </c>
      <c r="E35" s="70">
        <v>108175.41770000001</v>
      </c>
      <c r="F35" s="71">
        <v>97.475993383661304</v>
      </c>
      <c r="G35" s="70">
        <v>94906.167799999996</v>
      </c>
      <c r="H35" s="71">
        <v>11.104541932626599</v>
      </c>
      <c r="I35" s="70">
        <v>18431.171300000002</v>
      </c>
      <c r="J35" s="71">
        <v>17.479406598675901</v>
      </c>
      <c r="K35" s="70">
        <v>8608.1939999999995</v>
      </c>
      <c r="L35" s="71">
        <v>9.0702155608478794</v>
      </c>
      <c r="M35" s="71">
        <v>1.14111941482732</v>
      </c>
      <c r="N35" s="70">
        <v>1851055.0763000001</v>
      </c>
      <c r="O35" s="70">
        <v>28146389.8649</v>
      </c>
      <c r="P35" s="70">
        <v>7583</v>
      </c>
      <c r="Q35" s="70">
        <v>8817</v>
      </c>
      <c r="R35" s="71">
        <v>-13.9956901440399</v>
      </c>
      <c r="S35" s="70">
        <v>13.905454701305599</v>
      </c>
      <c r="T35" s="70">
        <v>12.9845461721674</v>
      </c>
      <c r="U35" s="72">
        <v>6.6226423293564602</v>
      </c>
      <c r="V35" s="39"/>
      <c r="W35" s="39"/>
    </row>
    <row r="36" spans="1:23" ht="12" customHeight="1" thickBot="1" x14ac:dyDescent="0.2">
      <c r="A36" s="55"/>
      <c r="B36" s="44" t="s">
        <v>70</v>
      </c>
      <c r="C36" s="45"/>
      <c r="D36" s="70">
        <v>59337.66</v>
      </c>
      <c r="E36" s="73"/>
      <c r="F36" s="73"/>
      <c r="G36" s="73"/>
      <c r="H36" s="73"/>
      <c r="I36" s="70">
        <v>3463.81</v>
      </c>
      <c r="J36" s="71">
        <v>5.8374563472843404</v>
      </c>
      <c r="K36" s="73"/>
      <c r="L36" s="73"/>
      <c r="M36" s="73"/>
      <c r="N36" s="70">
        <v>1481914.6</v>
      </c>
      <c r="O36" s="70">
        <v>5348100.49</v>
      </c>
      <c r="P36" s="70">
        <v>50</v>
      </c>
      <c r="Q36" s="70">
        <v>62</v>
      </c>
      <c r="R36" s="71">
        <v>-19.354838709677399</v>
      </c>
      <c r="S36" s="70">
        <v>1186.7532000000001</v>
      </c>
      <c r="T36" s="70">
        <v>1261.085</v>
      </c>
      <c r="U36" s="72">
        <v>-6.2634589904623699</v>
      </c>
      <c r="V36" s="39"/>
      <c r="W36" s="39"/>
    </row>
    <row r="37" spans="1:23" ht="12" customHeight="1" thickBot="1" x14ac:dyDescent="0.2">
      <c r="A37" s="55"/>
      <c r="B37" s="44" t="s">
        <v>36</v>
      </c>
      <c r="C37" s="45"/>
      <c r="D37" s="70">
        <v>135821.41</v>
      </c>
      <c r="E37" s="70">
        <v>102104.5711</v>
      </c>
      <c r="F37" s="71">
        <v>133.02187016385199</v>
      </c>
      <c r="G37" s="70">
        <v>164085.60999999999</v>
      </c>
      <c r="H37" s="71">
        <v>-17.225276488291701</v>
      </c>
      <c r="I37" s="70">
        <v>-14673.1</v>
      </c>
      <c r="J37" s="71">
        <v>-10.803230506884001</v>
      </c>
      <c r="K37" s="70">
        <v>-28963.040000000001</v>
      </c>
      <c r="L37" s="71">
        <v>-17.6511761147123</v>
      </c>
      <c r="M37" s="71">
        <v>-0.49338536286246198</v>
      </c>
      <c r="N37" s="70">
        <v>8533028.2699999996</v>
      </c>
      <c r="O37" s="70">
        <v>77664490.769999996</v>
      </c>
      <c r="P37" s="70">
        <v>64</v>
      </c>
      <c r="Q37" s="70">
        <v>59</v>
      </c>
      <c r="R37" s="71">
        <v>8.4745762711864394</v>
      </c>
      <c r="S37" s="70">
        <v>2122.2095312500001</v>
      </c>
      <c r="T37" s="70">
        <v>2440.2006779661001</v>
      </c>
      <c r="U37" s="72">
        <v>-14.9839656279746</v>
      </c>
      <c r="V37" s="39"/>
      <c r="W37" s="39"/>
    </row>
    <row r="38" spans="1:23" ht="12" customHeight="1" thickBot="1" x14ac:dyDescent="0.2">
      <c r="A38" s="55"/>
      <c r="B38" s="44" t="s">
        <v>37</v>
      </c>
      <c r="C38" s="45"/>
      <c r="D38" s="70">
        <v>72566.679999999993</v>
      </c>
      <c r="E38" s="70">
        <v>82473.858800000002</v>
      </c>
      <c r="F38" s="71">
        <v>87.987492104589094</v>
      </c>
      <c r="G38" s="70">
        <v>142178.64000000001</v>
      </c>
      <c r="H38" s="71">
        <v>-48.960912834726798</v>
      </c>
      <c r="I38" s="70">
        <v>-4436.26</v>
      </c>
      <c r="J38" s="71">
        <v>-6.1133567086161298</v>
      </c>
      <c r="K38" s="70">
        <v>-476.3</v>
      </c>
      <c r="L38" s="71">
        <v>-0.33500109439786502</v>
      </c>
      <c r="M38" s="71">
        <v>8.3140037791308004</v>
      </c>
      <c r="N38" s="70">
        <v>14231100.35</v>
      </c>
      <c r="O38" s="70">
        <v>61025183.549999997</v>
      </c>
      <c r="P38" s="70">
        <v>33</v>
      </c>
      <c r="Q38" s="70">
        <v>27</v>
      </c>
      <c r="R38" s="71">
        <v>22.2222222222222</v>
      </c>
      <c r="S38" s="70">
        <v>2198.9903030302999</v>
      </c>
      <c r="T38" s="70">
        <v>2722.7455555555598</v>
      </c>
      <c r="U38" s="72">
        <v>-23.817988274140902</v>
      </c>
      <c r="V38" s="39"/>
      <c r="W38" s="39"/>
    </row>
    <row r="39" spans="1:23" ht="12" thickBot="1" x14ac:dyDescent="0.2">
      <c r="A39" s="55"/>
      <c r="B39" s="44" t="s">
        <v>38</v>
      </c>
      <c r="C39" s="45"/>
      <c r="D39" s="70">
        <v>136056.57999999999</v>
      </c>
      <c r="E39" s="70">
        <v>65198.978300000002</v>
      </c>
      <c r="F39" s="71">
        <v>208.679006247556</v>
      </c>
      <c r="G39" s="70">
        <v>157782.17000000001</v>
      </c>
      <c r="H39" s="71">
        <v>-13.769356829101801</v>
      </c>
      <c r="I39" s="70">
        <v>-19451.54</v>
      </c>
      <c r="J39" s="71">
        <v>-14.29665511216</v>
      </c>
      <c r="K39" s="70">
        <v>-16735.09</v>
      </c>
      <c r="L39" s="71">
        <v>-10.606451920391301</v>
      </c>
      <c r="M39" s="71">
        <v>0.16232060897192699</v>
      </c>
      <c r="N39" s="70">
        <v>7316218.1299999999</v>
      </c>
      <c r="O39" s="70">
        <v>46847675.5</v>
      </c>
      <c r="P39" s="70">
        <v>88</v>
      </c>
      <c r="Q39" s="70">
        <v>63</v>
      </c>
      <c r="R39" s="71">
        <v>39.682539682539698</v>
      </c>
      <c r="S39" s="70">
        <v>1546.0975000000001</v>
      </c>
      <c r="T39" s="70">
        <v>1340.84746031746</v>
      </c>
      <c r="U39" s="72">
        <v>13.2753619795996</v>
      </c>
      <c r="V39" s="39"/>
      <c r="W39" s="39"/>
    </row>
    <row r="40" spans="1:23" ht="12" customHeight="1" thickBot="1" x14ac:dyDescent="0.2">
      <c r="A40" s="55"/>
      <c r="B40" s="44" t="s">
        <v>73</v>
      </c>
      <c r="C40" s="45"/>
      <c r="D40" s="70">
        <v>6.41</v>
      </c>
      <c r="E40" s="73"/>
      <c r="F40" s="73"/>
      <c r="G40" s="70">
        <v>2.58</v>
      </c>
      <c r="H40" s="71">
        <v>148.44961240310101</v>
      </c>
      <c r="I40" s="70">
        <v>6.38</v>
      </c>
      <c r="J40" s="71">
        <v>99.531981279251198</v>
      </c>
      <c r="K40" s="70">
        <v>1.1000000000000001</v>
      </c>
      <c r="L40" s="71">
        <v>42.635658914728701</v>
      </c>
      <c r="M40" s="71">
        <v>4.8</v>
      </c>
      <c r="N40" s="70">
        <v>90.66</v>
      </c>
      <c r="O40" s="70">
        <v>2687.9</v>
      </c>
      <c r="P40" s="70">
        <v>8</v>
      </c>
      <c r="Q40" s="70">
        <v>2</v>
      </c>
      <c r="R40" s="71">
        <v>300</v>
      </c>
      <c r="S40" s="70">
        <v>0.80125000000000002</v>
      </c>
      <c r="T40" s="70">
        <v>0.98499999999999999</v>
      </c>
      <c r="U40" s="72">
        <v>-22.932917316692699</v>
      </c>
      <c r="V40" s="39"/>
      <c r="W40" s="39"/>
    </row>
    <row r="41" spans="1:23" ht="12" customHeight="1" thickBot="1" x14ac:dyDescent="0.2">
      <c r="A41" s="55"/>
      <c r="B41" s="44" t="s">
        <v>33</v>
      </c>
      <c r="C41" s="45"/>
      <c r="D41" s="70">
        <v>118253.84540000001</v>
      </c>
      <c r="E41" s="70">
        <v>72924.56</v>
      </c>
      <c r="F41" s="71">
        <v>162.15914830339699</v>
      </c>
      <c r="G41" s="70">
        <v>152435.89720000001</v>
      </c>
      <c r="H41" s="71">
        <v>-22.4238859926493</v>
      </c>
      <c r="I41" s="70">
        <v>5537.7925999999998</v>
      </c>
      <c r="J41" s="71">
        <v>4.6829704194972397</v>
      </c>
      <c r="K41" s="70">
        <v>6668.7981</v>
      </c>
      <c r="L41" s="71">
        <v>4.3748213002940899</v>
      </c>
      <c r="M41" s="71">
        <v>-0.16959660242225699</v>
      </c>
      <c r="N41" s="70">
        <v>2099930.7782000001</v>
      </c>
      <c r="O41" s="70">
        <v>32665139.5383</v>
      </c>
      <c r="P41" s="70">
        <v>209</v>
      </c>
      <c r="Q41" s="70">
        <v>216</v>
      </c>
      <c r="R41" s="71">
        <v>-3.24074074074074</v>
      </c>
      <c r="S41" s="70">
        <v>565.80787272727298</v>
      </c>
      <c r="T41" s="70">
        <v>586.08740879629602</v>
      </c>
      <c r="U41" s="72">
        <v>-3.5841735413248199</v>
      </c>
      <c r="V41" s="39"/>
      <c r="W41" s="39"/>
    </row>
    <row r="42" spans="1:23" ht="12" thickBot="1" x14ac:dyDescent="0.2">
      <c r="A42" s="55"/>
      <c r="B42" s="44" t="s">
        <v>34</v>
      </c>
      <c r="C42" s="45"/>
      <c r="D42" s="70">
        <v>291866.9412</v>
      </c>
      <c r="E42" s="70">
        <v>226573.36319999999</v>
      </c>
      <c r="F42" s="71">
        <v>128.81785267157099</v>
      </c>
      <c r="G42" s="70">
        <v>307589.49699999997</v>
      </c>
      <c r="H42" s="71">
        <v>-5.1115385776647804</v>
      </c>
      <c r="I42" s="70">
        <v>18341.697899999999</v>
      </c>
      <c r="J42" s="71">
        <v>6.2842670103673903</v>
      </c>
      <c r="K42" s="70">
        <v>18833.7716</v>
      </c>
      <c r="L42" s="71">
        <v>6.1230216843197303</v>
      </c>
      <c r="M42" s="71">
        <v>-2.6127199078914001E-2</v>
      </c>
      <c r="N42" s="70">
        <v>6075334.8854</v>
      </c>
      <c r="O42" s="70">
        <v>76969497.471699998</v>
      </c>
      <c r="P42" s="70">
        <v>1497</v>
      </c>
      <c r="Q42" s="70">
        <v>1360</v>
      </c>
      <c r="R42" s="71">
        <v>10.073529411764699</v>
      </c>
      <c r="S42" s="70">
        <v>194.967896593186</v>
      </c>
      <c r="T42" s="70">
        <v>198.732062941176</v>
      </c>
      <c r="U42" s="72">
        <v>-1.9306595669154201</v>
      </c>
      <c r="V42" s="39"/>
      <c r="W42" s="39"/>
    </row>
    <row r="43" spans="1:23" ht="12" thickBot="1" x14ac:dyDescent="0.2">
      <c r="A43" s="55"/>
      <c r="B43" s="44" t="s">
        <v>39</v>
      </c>
      <c r="C43" s="45"/>
      <c r="D43" s="70">
        <v>54634.2</v>
      </c>
      <c r="E43" s="70">
        <v>43948.731800000001</v>
      </c>
      <c r="F43" s="71">
        <v>124.31348474087299</v>
      </c>
      <c r="G43" s="70">
        <v>59601.72</v>
      </c>
      <c r="H43" s="71">
        <v>-8.3345245741230407</v>
      </c>
      <c r="I43" s="70">
        <v>-4567.54</v>
      </c>
      <c r="J43" s="71">
        <v>-8.3602212533541298</v>
      </c>
      <c r="K43" s="70">
        <v>-3888.91</v>
      </c>
      <c r="L43" s="71">
        <v>-6.52482847810432</v>
      </c>
      <c r="M43" s="71">
        <v>0.17450390983591799</v>
      </c>
      <c r="N43" s="70">
        <v>4116078.01</v>
      </c>
      <c r="O43" s="70">
        <v>35587942.340000004</v>
      </c>
      <c r="P43" s="70">
        <v>42</v>
      </c>
      <c r="Q43" s="70">
        <v>37</v>
      </c>
      <c r="R43" s="71">
        <v>13.5135135135135</v>
      </c>
      <c r="S43" s="70">
        <v>1300.81428571429</v>
      </c>
      <c r="T43" s="70">
        <v>1141.6029729729701</v>
      </c>
      <c r="U43" s="72">
        <v>12.239357646190699</v>
      </c>
      <c r="V43" s="39"/>
      <c r="W43" s="39"/>
    </row>
    <row r="44" spans="1:23" ht="12" thickBot="1" x14ac:dyDescent="0.2">
      <c r="A44" s="55"/>
      <c r="B44" s="44" t="s">
        <v>40</v>
      </c>
      <c r="C44" s="45"/>
      <c r="D44" s="70">
        <v>50800.04</v>
      </c>
      <c r="E44" s="70">
        <v>9134.3608000000004</v>
      </c>
      <c r="F44" s="71">
        <v>556.14225354444102</v>
      </c>
      <c r="G44" s="70">
        <v>57729.07</v>
      </c>
      <c r="H44" s="71">
        <v>-12.002670405049001</v>
      </c>
      <c r="I44" s="70">
        <v>6530.8</v>
      </c>
      <c r="J44" s="71">
        <v>12.8558953890587</v>
      </c>
      <c r="K44" s="70">
        <v>6897.89</v>
      </c>
      <c r="L44" s="71">
        <v>11.948728777373301</v>
      </c>
      <c r="M44" s="71">
        <v>-5.3217723100831997E-2</v>
      </c>
      <c r="N44" s="70">
        <v>1940698.74</v>
      </c>
      <c r="O44" s="70">
        <v>12791509.130000001</v>
      </c>
      <c r="P44" s="70">
        <v>48</v>
      </c>
      <c r="Q44" s="70">
        <v>34</v>
      </c>
      <c r="R44" s="71">
        <v>41.176470588235297</v>
      </c>
      <c r="S44" s="70">
        <v>1058.3341666666699</v>
      </c>
      <c r="T44" s="70">
        <v>1268.4458823529401</v>
      </c>
      <c r="U44" s="72">
        <v>-19.853059865585099</v>
      </c>
      <c r="V44" s="39"/>
      <c r="W44" s="39"/>
    </row>
    <row r="45" spans="1:23" ht="12" thickBot="1" x14ac:dyDescent="0.2">
      <c r="A45" s="56"/>
      <c r="B45" s="44" t="s">
        <v>35</v>
      </c>
      <c r="C45" s="45"/>
      <c r="D45" s="75">
        <v>11448.6764</v>
      </c>
      <c r="E45" s="76"/>
      <c r="F45" s="76"/>
      <c r="G45" s="75">
        <v>12334.842199999999</v>
      </c>
      <c r="H45" s="77">
        <v>-7.1842491831796496</v>
      </c>
      <c r="I45" s="75">
        <v>1338.6423</v>
      </c>
      <c r="J45" s="77">
        <v>11.6925507650823</v>
      </c>
      <c r="K45" s="75">
        <v>1831.9295999999999</v>
      </c>
      <c r="L45" s="77">
        <v>14.8516662823623</v>
      </c>
      <c r="M45" s="77">
        <v>-0.26927197420686899</v>
      </c>
      <c r="N45" s="75">
        <v>176013.4633</v>
      </c>
      <c r="O45" s="75">
        <v>3501368.0164999999</v>
      </c>
      <c r="P45" s="75">
        <v>18</v>
      </c>
      <c r="Q45" s="75">
        <v>11</v>
      </c>
      <c r="R45" s="77">
        <v>63.636363636363697</v>
      </c>
      <c r="S45" s="75">
        <v>636.03757777777798</v>
      </c>
      <c r="T45" s="75">
        <v>1538.2442545454501</v>
      </c>
      <c r="U45" s="78">
        <v>-141.848014691185</v>
      </c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48584</v>
      </c>
      <c r="D2" s="32">
        <v>467484.15144871798</v>
      </c>
      <c r="E2" s="32">
        <v>348993.604894872</v>
      </c>
      <c r="F2" s="32">
        <v>118490.546553846</v>
      </c>
      <c r="G2" s="32">
        <v>348993.604894872</v>
      </c>
      <c r="H2" s="32">
        <v>0.25346430715703999</v>
      </c>
    </row>
    <row r="3" spans="1:8" ht="14.25" x14ac:dyDescent="0.2">
      <c r="A3" s="32">
        <v>2</v>
      </c>
      <c r="B3" s="33">
        <v>13</v>
      </c>
      <c r="C3" s="32">
        <v>11268</v>
      </c>
      <c r="D3" s="32">
        <v>61488.679894236397</v>
      </c>
      <c r="E3" s="32">
        <v>48296.584201527898</v>
      </c>
      <c r="F3" s="32">
        <v>13192.095692708601</v>
      </c>
      <c r="G3" s="32">
        <v>48296.584201527898</v>
      </c>
      <c r="H3" s="32">
        <v>0.214545111643308</v>
      </c>
    </row>
    <row r="4" spans="1:8" ht="14.25" x14ac:dyDescent="0.2">
      <c r="A4" s="32">
        <v>3</v>
      </c>
      <c r="B4" s="33">
        <v>14</v>
      </c>
      <c r="C4" s="32">
        <v>95775</v>
      </c>
      <c r="D4" s="32">
        <v>96222.794500000004</v>
      </c>
      <c r="E4" s="32">
        <v>70761.307921367494</v>
      </c>
      <c r="F4" s="32">
        <v>25461.486578632499</v>
      </c>
      <c r="G4" s="32">
        <v>70761.307921367494</v>
      </c>
      <c r="H4" s="32">
        <v>0.26460971863202798</v>
      </c>
    </row>
    <row r="5" spans="1:8" ht="14.25" x14ac:dyDescent="0.2">
      <c r="A5" s="32">
        <v>4</v>
      </c>
      <c r="B5" s="33">
        <v>15</v>
      </c>
      <c r="C5" s="32">
        <v>3064</v>
      </c>
      <c r="D5" s="32">
        <v>53750.490718803398</v>
      </c>
      <c r="E5" s="32">
        <v>45573.449174358997</v>
      </c>
      <c r="F5" s="32">
        <v>8177.0415444444398</v>
      </c>
      <c r="G5" s="32">
        <v>45573.449174358997</v>
      </c>
      <c r="H5" s="32">
        <v>0.152129616587554</v>
      </c>
    </row>
    <row r="6" spans="1:8" ht="14.25" x14ac:dyDescent="0.2">
      <c r="A6" s="32">
        <v>5</v>
      </c>
      <c r="B6" s="33">
        <v>16</v>
      </c>
      <c r="C6" s="32">
        <v>1894</v>
      </c>
      <c r="D6" s="32">
        <v>127278.604089744</v>
      </c>
      <c r="E6" s="32">
        <v>106005.66189914499</v>
      </c>
      <c r="F6" s="32">
        <v>21272.9421905983</v>
      </c>
      <c r="G6" s="32">
        <v>106005.66189914499</v>
      </c>
      <c r="H6" s="32">
        <v>0.16713682824175899</v>
      </c>
    </row>
    <row r="7" spans="1:8" ht="14.25" x14ac:dyDescent="0.2">
      <c r="A7" s="32">
        <v>6</v>
      </c>
      <c r="B7" s="33">
        <v>17</v>
      </c>
      <c r="C7" s="32">
        <v>16173</v>
      </c>
      <c r="D7" s="32">
        <v>213575.94678717901</v>
      </c>
      <c r="E7" s="32">
        <v>152849.90869572599</v>
      </c>
      <c r="F7" s="32">
        <v>60726.038091453003</v>
      </c>
      <c r="G7" s="32">
        <v>152849.90869572599</v>
      </c>
      <c r="H7" s="32">
        <v>0.284329949158386</v>
      </c>
    </row>
    <row r="8" spans="1:8" ht="14.25" x14ac:dyDescent="0.2">
      <c r="A8" s="32">
        <v>7</v>
      </c>
      <c r="B8" s="33">
        <v>18</v>
      </c>
      <c r="C8" s="32">
        <v>57190</v>
      </c>
      <c r="D8" s="32">
        <v>136568.635012821</v>
      </c>
      <c r="E8" s="32">
        <v>109420.14667863199</v>
      </c>
      <c r="F8" s="32">
        <v>27148.488334188001</v>
      </c>
      <c r="G8" s="32">
        <v>109420.14667863199</v>
      </c>
      <c r="H8" s="32">
        <v>0.19879006868333601</v>
      </c>
    </row>
    <row r="9" spans="1:8" ht="14.25" x14ac:dyDescent="0.2">
      <c r="A9" s="32">
        <v>8</v>
      </c>
      <c r="B9" s="33">
        <v>19</v>
      </c>
      <c r="C9" s="32">
        <v>12090</v>
      </c>
      <c r="D9" s="32">
        <v>91616.353941880297</v>
      </c>
      <c r="E9" s="32">
        <v>71065.227385470105</v>
      </c>
      <c r="F9" s="32">
        <v>20551.126556410301</v>
      </c>
      <c r="G9" s="32">
        <v>71065.227385470105</v>
      </c>
      <c r="H9" s="32">
        <v>0.224317228007649</v>
      </c>
    </row>
    <row r="10" spans="1:8" ht="14.25" x14ac:dyDescent="0.2">
      <c r="A10" s="32">
        <v>9</v>
      </c>
      <c r="B10" s="33">
        <v>21</v>
      </c>
      <c r="C10" s="32">
        <v>150519</v>
      </c>
      <c r="D10" s="32">
        <v>695151.32751025597</v>
      </c>
      <c r="E10" s="32">
        <v>660280.91966068395</v>
      </c>
      <c r="F10" s="32">
        <v>34870.407849572599</v>
      </c>
      <c r="G10" s="32">
        <v>660280.91966068395</v>
      </c>
      <c r="H10" s="35">
        <v>5.0162326488627999E-2</v>
      </c>
    </row>
    <row r="11" spans="1:8" ht="14.25" x14ac:dyDescent="0.2">
      <c r="A11" s="32">
        <v>10</v>
      </c>
      <c r="B11" s="33">
        <v>22</v>
      </c>
      <c r="C11" s="32">
        <v>34450</v>
      </c>
      <c r="D11" s="32">
        <v>452733.10160854697</v>
      </c>
      <c r="E11" s="32">
        <v>391761.84879059799</v>
      </c>
      <c r="F11" s="32">
        <v>60971.252817948698</v>
      </c>
      <c r="G11" s="32">
        <v>391761.84879059799</v>
      </c>
      <c r="H11" s="32">
        <v>0.13467372410216899</v>
      </c>
    </row>
    <row r="12" spans="1:8" ht="14.25" x14ac:dyDescent="0.2">
      <c r="A12" s="32">
        <v>11</v>
      </c>
      <c r="B12" s="33">
        <v>23</v>
      </c>
      <c r="C12" s="32">
        <v>162505.538</v>
      </c>
      <c r="D12" s="32">
        <v>1250184.96622668</v>
      </c>
      <c r="E12" s="32">
        <v>1099883.9657631901</v>
      </c>
      <c r="F12" s="32">
        <v>150301.00046349</v>
      </c>
      <c r="G12" s="32">
        <v>1099883.9657631901</v>
      </c>
      <c r="H12" s="32">
        <v>0.120223010613485</v>
      </c>
    </row>
    <row r="13" spans="1:8" ht="14.25" x14ac:dyDescent="0.2">
      <c r="A13" s="32">
        <v>12</v>
      </c>
      <c r="B13" s="33">
        <v>24</v>
      </c>
      <c r="C13" s="32">
        <v>22241.16</v>
      </c>
      <c r="D13" s="32">
        <v>450506.06152734999</v>
      </c>
      <c r="E13" s="32">
        <v>405588.49309658102</v>
      </c>
      <c r="F13" s="32">
        <v>44917.568430769199</v>
      </c>
      <c r="G13" s="32">
        <v>405588.49309658102</v>
      </c>
      <c r="H13" s="32">
        <v>9.9704692714866497E-2</v>
      </c>
    </row>
    <row r="14" spans="1:8" ht="14.25" x14ac:dyDescent="0.2">
      <c r="A14" s="32">
        <v>13</v>
      </c>
      <c r="B14" s="33">
        <v>25</v>
      </c>
      <c r="C14" s="32">
        <v>68077</v>
      </c>
      <c r="D14" s="32">
        <v>732896.73629999999</v>
      </c>
      <c r="E14" s="32">
        <v>655219.8898</v>
      </c>
      <c r="F14" s="32">
        <v>77676.8465</v>
      </c>
      <c r="G14" s="32">
        <v>655219.8898</v>
      </c>
      <c r="H14" s="32">
        <v>0.10598607232466099</v>
      </c>
    </row>
    <row r="15" spans="1:8" ht="14.25" x14ac:dyDescent="0.2">
      <c r="A15" s="32">
        <v>14</v>
      </c>
      <c r="B15" s="33">
        <v>26</v>
      </c>
      <c r="C15" s="32">
        <v>51985</v>
      </c>
      <c r="D15" s="32">
        <v>280050.50729558303</v>
      </c>
      <c r="E15" s="32">
        <v>250576.92206079001</v>
      </c>
      <c r="F15" s="32">
        <v>29473.5852347931</v>
      </c>
      <c r="G15" s="32">
        <v>250576.92206079001</v>
      </c>
      <c r="H15" s="32">
        <v>0.105243820193066</v>
      </c>
    </row>
    <row r="16" spans="1:8" ht="14.25" x14ac:dyDescent="0.2">
      <c r="A16" s="32">
        <v>15</v>
      </c>
      <c r="B16" s="33">
        <v>27</v>
      </c>
      <c r="C16" s="32">
        <v>144509.53200000001</v>
      </c>
      <c r="D16" s="32">
        <v>1014469.6677</v>
      </c>
      <c r="E16" s="32">
        <v>884429.82830000005</v>
      </c>
      <c r="F16" s="32">
        <v>130039.8394</v>
      </c>
      <c r="G16" s="32">
        <v>884429.82830000005</v>
      </c>
      <c r="H16" s="32">
        <v>0.128185044403373</v>
      </c>
    </row>
    <row r="17" spans="1:8" ht="14.25" x14ac:dyDescent="0.2">
      <c r="A17" s="32">
        <v>16</v>
      </c>
      <c r="B17" s="33">
        <v>29</v>
      </c>
      <c r="C17" s="32">
        <v>159207</v>
      </c>
      <c r="D17" s="32">
        <v>2131358.3386136801</v>
      </c>
      <c r="E17" s="32">
        <v>1850228.6716948701</v>
      </c>
      <c r="F17" s="32">
        <v>281129.66691880301</v>
      </c>
      <c r="G17" s="32">
        <v>1850228.6716948701</v>
      </c>
      <c r="H17" s="32">
        <v>0.131901643109747</v>
      </c>
    </row>
    <row r="18" spans="1:8" ht="14.25" x14ac:dyDescent="0.2">
      <c r="A18" s="32">
        <v>17</v>
      </c>
      <c r="B18" s="33">
        <v>31</v>
      </c>
      <c r="C18" s="32">
        <v>24801.902999999998</v>
      </c>
      <c r="D18" s="32">
        <v>192151.78311514299</v>
      </c>
      <c r="E18" s="32">
        <v>161526.24321146699</v>
      </c>
      <c r="F18" s="32">
        <v>30625.539903675501</v>
      </c>
      <c r="G18" s="32">
        <v>161526.24321146699</v>
      </c>
      <c r="H18" s="32">
        <v>0.15938202293612799</v>
      </c>
    </row>
    <row r="19" spans="1:8" ht="14.25" x14ac:dyDescent="0.2">
      <c r="A19" s="32">
        <v>18</v>
      </c>
      <c r="B19" s="33">
        <v>32</v>
      </c>
      <c r="C19" s="32">
        <v>12594.133</v>
      </c>
      <c r="D19" s="32">
        <v>163554.68318382901</v>
      </c>
      <c r="E19" s="32">
        <v>147351.07750524499</v>
      </c>
      <c r="F19" s="32">
        <v>16203.605678583501</v>
      </c>
      <c r="G19" s="32">
        <v>147351.07750524499</v>
      </c>
      <c r="H19" s="32">
        <v>9.90714870595992E-2</v>
      </c>
    </row>
    <row r="20" spans="1:8" ht="14.25" x14ac:dyDescent="0.2">
      <c r="A20" s="32">
        <v>19</v>
      </c>
      <c r="B20" s="33">
        <v>33</v>
      </c>
      <c r="C20" s="32">
        <v>33330.97</v>
      </c>
      <c r="D20" s="32">
        <v>489982.41794880899</v>
      </c>
      <c r="E20" s="32">
        <v>378268.36712075502</v>
      </c>
      <c r="F20" s="32">
        <v>111714.050828053</v>
      </c>
      <c r="G20" s="32">
        <v>378268.36712075502</v>
      </c>
      <c r="H20" s="32">
        <v>0.227996039726725</v>
      </c>
    </row>
    <row r="21" spans="1:8" ht="14.25" x14ac:dyDescent="0.2">
      <c r="A21" s="32">
        <v>20</v>
      </c>
      <c r="B21" s="33">
        <v>34</v>
      </c>
      <c r="C21" s="32">
        <v>36986.445</v>
      </c>
      <c r="D21" s="32">
        <v>212409.42698304201</v>
      </c>
      <c r="E21" s="32">
        <v>155015.42688318301</v>
      </c>
      <c r="F21" s="32">
        <v>57394.000099859302</v>
      </c>
      <c r="G21" s="32">
        <v>155015.42688318301</v>
      </c>
      <c r="H21" s="32">
        <v>0.27020458044190998</v>
      </c>
    </row>
    <row r="22" spans="1:8" ht="14.25" x14ac:dyDescent="0.2">
      <c r="A22" s="32">
        <v>21</v>
      </c>
      <c r="B22" s="33">
        <v>35</v>
      </c>
      <c r="C22" s="32">
        <v>28688.772000000001</v>
      </c>
      <c r="D22" s="32">
        <v>670402.94778672606</v>
      </c>
      <c r="E22" s="32">
        <v>641945.39473008795</v>
      </c>
      <c r="F22" s="32">
        <v>28457.5530566372</v>
      </c>
      <c r="G22" s="32">
        <v>641945.39473008795</v>
      </c>
      <c r="H22" s="32">
        <v>4.2448430679768299E-2</v>
      </c>
    </row>
    <row r="23" spans="1:8" ht="14.25" x14ac:dyDescent="0.2">
      <c r="A23" s="32">
        <v>22</v>
      </c>
      <c r="B23" s="33">
        <v>36</v>
      </c>
      <c r="C23" s="32">
        <v>145432.93</v>
      </c>
      <c r="D23" s="32">
        <v>679648.379719469</v>
      </c>
      <c r="E23" s="32">
        <v>571173.44895463705</v>
      </c>
      <c r="F23" s="32">
        <v>108474.930764832</v>
      </c>
      <c r="G23" s="32">
        <v>571173.44895463705</v>
      </c>
      <c r="H23" s="32">
        <v>0.15960448667530999</v>
      </c>
    </row>
    <row r="24" spans="1:8" ht="14.25" x14ac:dyDescent="0.2">
      <c r="A24" s="32">
        <v>23</v>
      </c>
      <c r="B24" s="33">
        <v>37</v>
      </c>
      <c r="C24" s="32">
        <v>100296.058</v>
      </c>
      <c r="D24" s="32">
        <v>988128.61763893801</v>
      </c>
      <c r="E24" s="32">
        <v>853422.52109240403</v>
      </c>
      <c r="F24" s="32">
        <v>134706.09654653401</v>
      </c>
      <c r="G24" s="32">
        <v>853422.52109240403</v>
      </c>
      <c r="H24" s="32">
        <v>0.13632445629234399</v>
      </c>
    </row>
    <row r="25" spans="1:8" ht="14.25" x14ac:dyDescent="0.2">
      <c r="A25" s="32">
        <v>24</v>
      </c>
      <c r="B25" s="33">
        <v>38</v>
      </c>
      <c r="C25" s="32">
        <v>124207.167</v>
      </c>
      <c r="D25" s="32">
        <v>557896.23467610602</v>
      </c>
      <c r="E25" s="32">
        <v>522911.13529468997</v>
      </c>
      <c r="F25" s="32">
        <v>34985.099381415901</v>
      </c>
      <c r="G25" s="32">
        <v>522911.13529468997</v>
      </c>
      <c r="H25" s="32">
        <v>6.2708972039804106E-2</v>
      </c>
    </row>
    <row r="26" spans="1:8" ht="14.25" x14ac:dyDescent="0.2">
      <c r="A26" s="32">
        <v>25</v>
      </c>
      <c r="B26" s="33">
        <v>39</v>
      </c>
      <c r="C26" s="32">
        <v>66392.953999999998</v>
      </c>
      <c r="D26" s="32">
        <v>97906.523851713195</v>
      </c>
      <c r="E26" s="32">
        <v>68429.079553122006</v>
      </c>
      <c r="F26" s="32">
        <v>29477.444298591199</v>
      </c>
      <c r="G26" s="32">
        <v>68429.079553122006</v>
      </c>
      <c r="H26" s="32">
        <v>0.30107742711034202</v>
      </c>
    </row>
    <row r="27" spans="1:8" ht="14.25" x14ac:dyDescent="0.2">
      <c r="A27" s="32">
        <v>26</v>
      </c>
      <c r="B27" s="33">
        <v>40</v>
      </c>
      <c r="C27" s="32">
        <v>-1</v>
      </c>
      <c r="D27" s="32">
        <v>-2.9203999999999999</v>
      </c>
      <c r="E27" s="32">
        <v>-6.9602000000000004</v>
      </c>
      <c r="F27" s="32">
        <v>4.0397999999999996</v>
      </c>
      <c r="G27" s="32">
        <v>-6.9602000000000004</v>
      </c>
      <c r="H27" s="32">
        <v>-1.38330365703328</v>
      </c>
    </row>
    <row r="28" spans="1:8" ht="14.25" x14ac:dyDescent="0.2">
      <c r="A28" s="32">
        <v>27</v>
      </c>
      <c r="B28" s="33">
        <v>42</v>
      </c>
      <c r="C28" s="32">
        <v>6139.5990000000002</v>
      </c>
      <c r="D28" s="32">
        <v>105445.0632</v>
      </c>
      <c r="E28" s="32">
        <v>87013.893599999996</v>
      </c>
      <c r="F28" s="32">
        <v>18431.169600000001</v>
      </c>
      <c r="G28" s="32">
        <v>87013.893599999996</v>
      </c>
      <c r="H28" s="32">
        <v>0.174794049533084</v>
      </c>
    </row>
    <row r="29" spans="1:8" ht="14.25" x14ac:dyDescent="0.2">
      <c r="A29" s="32">
        <v>28</v>
      </c>
      <c r="B29" s="33">
        <v>75</v>
      </c>
      <c r="C29" s="32">
        <v>211</v>
      </c>
      <c r="D29" s="32">
        <v>118253.846153846</v>
      </c>
      <c r="E29" s="32">
        <v>112716.051282051</v>
      </c>
      <c r="F29" s="32">
        <v>5537.7948717948702</v>
      </c>
      <c r="G29" s="32">
        <v>112716.051282051</v>
      </c>
      <c r="H29" s="32">
        <v>4.6829723107612901E-2</v>
      </c>
    </row>
    <row r="30" spans="1:8" ht="14.25" x14ac:dyDescent="0.2">
      <c r="A30" s="32">
        <v>29</v>
      </c>
      <c r="B30" s="33">
        <v>76</v>
      </c>
      <c r="C30" s="32">
        <v>1542</v>
      </c>
      <c r="D30" s="32">
        <v>291866.93671880302</v>
      </c>
      <c r="E30" s="32">
        <v>273525.24637435901</v>
      </c>
      <c r="F30" s="32">
        <v>18341.6903444444</v>
      </c>
      <c r="G30" s="32">
        <v>273525.24637435901</v>
      </c>
      <c r="H30" s="32">
        <v>6.2842645181545795E-2</v>
      </c>
    </row>
    <row r="31" spans="1:8" ht="14.25" x14ac:dyDescent="0.2">
      <c r="A31" s="32">
        <v>30</v>
      </c>
      <c r="B31" s="33">
        <v>99</v>
      </c>
      <c r="C31" s="32">
        <v>19</v>
      </c>
      <c r="D31" s="32">
        <v>11448.676348233899</v>
      </c>
      <c r="E31" s="32">
        <v>10110.034263671399</v>
      </c>
      <c r="F31" s="32">
        <v>1338.64208456244</v>
      </c>
      <c r="G31" s="32">
        <v>10110.034263671399</v>
      </c>
      <c r="H31" s="32">
        <v>0.116925489361829</v>
      </c>
    </row>
    <row r="32" spans="1:8" ht="14.25" x14ac:dyDescent="0.2">
      <c r="A32" s="32"/>
      <c r="B32" s="37">
        <v>70</v>
      </c>
      <c r="C32" s="38">
        <v>50</v>
      </c>
      <c r="D32" s="38">
        <v>59337.66</v>
      </c>
      <c r="E32" s="38">
        <v>55873.85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69</v>
      </c>
      <c r="D33" s="38">
        <v>135821.41</v>
      </c>
      <c r="E33" s="38">
        <v>150494.51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27</v>
      </c>
      <c r="D34" s="38">
        <v>72566.679999999993</v>
      </c>
      <c r="E34" s="38">
        <v>77002.94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80</v>
      </c>
      <c r="D35" s="38">
        <v>136056.57999999999</v>
      </c>
      <c r="E35" s="38">
        <v>155508.12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135</v>
      </c>
      <c r="D36" s="38">
        <v>6.41</v>
      </c>
      <c r="E36" s="38">
        <v>0.03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40</v>
      </c>
      <c r="D37" s="38">
        <v>54634.2</v>
      </c>
      <c r="E37" s="38">
        <v>59201.74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48</v>
      </c>
      <c r="D38" s="38">
        <v>50800.04</v>
      </c>
      <c r="E38" s="38">
        <v>44269.24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2015-05-13T01:31:32Z</dcterms:modified>
</cp:coreProperties>
</file>