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<sst xmlns="http://schemas.openxmlformats.org/spreadsheetml/2006/main" count="117" uniqueCount="74">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</sst>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H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14099688.617200002</v>
      </c>
      <c r="F3" s="25">
        <f>RA!I7</f>
        <v>1433745.2926</v>
      </c>
      <c r="G3" s="16">
        <f>SUM(G4:G40)</f>
        <v>12665943.324599998</v>
      </c>
      <c r="H3" s="27">
        <f>RA!J7</f>
        <v>10.168630893387199</v>
      </c>
      <c r="I3" s="20">
        <f>SUM(I4:I40)</f>
        <v>14099692.373844679</v>
      </c>
      <c r="J3" s="21">
        <f>SUM(J4:J40)</f>
        <v>12665943.249591181</v>
      </c>
      <c r="K3" s="22">
        <f>E3-I3</f>
        <v>-3.7566446773707867</v>
      </c>
      <c r="L3" s="22">
        <f>G3-J3</f>
        <v>7.50088170170784E-2</v>
      </c>
    </row>
    <row r="4" spans="1:13" x14ac:dyDescent="0.15">
      <c r="A4" s="44">
        <f>RA!A8</f>
        <v>42138</v>
      </c>
      <c r="B4" s="12">
        <v>12</v>
      </c>
      <c r="C4" s="42" t="s">
        <v>6</v>
      </c>
      <c r="D4" s="42"/>
      <c r="E4" s="15">
        <f>VLOOKUP(C4,RA!B8:D36,3,0)</f>
        <v>475905.27789999999</v>
      </c>
      <c r="F4" s="25">
        <f>VLOOKUP(C4,RA!B8:I39,8,0)</f>
        <v>114440.3309</v>
      </c>
      <c r="G4" s="16">
        <f t="shared" ref="G4:G40" si="0">E4-F4</f>
        <v>361464.94699999999</v>
      </c>
      <c r="H4" s="27">
        <f>RA!J8</f>
        <v>24.046871554983401</v>
      </c>
      <c r="I4" s="20">
        <f>VLOOKUP(B4,RMS!B:D,3,FALSE)</f>
        <v>475905.86343760701</v>
      </c>
      <c r="J4" s="21">
        <f>VLOOKUP(B4,RMS!B:E,4,FALSE)</f>
        <v>361464.95329487202</v>
      </c>
      <c r="K4" s="22">
        <f t="shared" ref="K4:K40" si="1">E4-I4</f>
        <v>-0.58553760702488944</v>
      </c>
      <c r="L4" s="22">
        <f t="shared" ref="L4:L40" si="2">G4-J4</f>
        <v>-6.294872029684484E-3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56922.531799999997</v>
      </c>
      <c r="F5" s="25">
        <f>VLOOKUP(C5,RA!B9:I40,8,0)</f>
        <v>12803.1558</v>
      </c>
      <c r="G5" s="16">
        <f t="shared" si="0"/>
        <v>44119.375999999997</v>
      </c>
      <c r="H5" s="27">
        <f>RA!J9</f>
        <v>22.492245856147999</v>
      </c>
      <c r="I5" s="20">
        <f>VLOOKUP(B5,RMS!B:D,3,FALSE)</f>
        <v>56922.563599644498</v>
      </c>
      <c r="J5" s="21">
        <f>VLOOKUP(B5,RMS!B:E,4,FALSE)</f>
        <v>44119.3761260873</v>
      </c>
      <c r="K5" s="22">
        <f t="shared" si="1"/>
        <v>-3.1799644501006696E-2</v>
      </c>
      <c r="L5" s="22">
        <f t="shared" si="2"/>
        <v>-1.2608730321517214E-4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98694.059099999999</v>
      </c>
      <c r="F6" s="25">
        <f>VLOOKUP(C6,RA!B10:I41,8,0)</f>
        <v>26895.2163</v>
      </c>
      <c r="G6" s="16">
        <f t="shared" si="0"/>
        <v>71798.842799999999</v>
      </c>
      <c r="H6" s="27">
        <f>RA!J10</f>
        <v>27.2510995547857</v>
      </c>
      <c r="I6" s="20">
        <f>VLOOKUP(B6,RMS!B:D,3,FALSE)</f>
        <v>98695.947501709394</v>
      </c>
      <c r="J6" s="21">
        <f>VLOOKUP(B6,RMS!B:E,4,FALSE)</f>
        <v>71798.842848717904</v>
      </c>
      <c r="K6" s="22">
        <f>E6-I6</f>
        <v>-1.8884017093951115</v>
      </c>
      <c r="L6" s="22">
        <f t="shared" si="2"/>
        <v>-4.8717905883677304E-5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56104.159099999997</v>
      </c>
      <c r="F7" s="25">
        <f>VLOOKUP(C7,RA!B11:I42,8,0)</f>
        <v>11407.4486</v>
      </c>
      <c r="G7" s="16">
        <f t="shared" si="0"/>
        <v>44696.710500000001</v>
      </c>
      <c r="H7" s="27">
        <f>RA!J11</f>
        <v>20.332625571782302</v>
      </c>
      <c r="I7" s="20">
        <f>VLOOKUP(B7,RMS!B:D,3,FALSE)</f>
        <v>56104.172218803396</v>
      </c>
      <c r="J7" s="21">
        <f>VLOOKUP(B7,RMS!B:E,4,FALSE)</f>
        <v>44696.710867521397</v>
      </c>
      <c r="K7" s="22">
        <f t="shared" si="1"/>
        <v>-1.3118803399265744E-2</v>
      </c>
      <c r="L7" s="22">
        <f t="shared" si="2"/>
        <v>-3.6752139567397535E-4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176766.95619999999</v>
      </c>
      <c r="F8" s="25">
        <f>VLOOKUP(C8,RA!B12:I43,8,0)</f>
        <v>18877.695199999998</v>
      </c>
      <c r="G8" s="16">
        <f t="shared" si="0"/>
        <v>157889.261</v>
      </c>
      <c r="H8" s="27">
        <f>RA!J12</f>
        <v>10.6794253891215</v>
      </c>
      <c r="I8" s="20">
        <f>VLOOKUP(B8,RMS!B:D,3,FALSE)</f>
        <v>176766.95363760699</v>
      </c>
      <c r="J8" s="21">
        <f>VLOOKUP(B8,RMS!B:E,4,FALSE)</f>
        <v>157889.26135640999</v>
      </c>
      <c r="K8" s="22">
        <f t="shared" si="1"/>
        <v>2.5623929977882653E-3</v>
      </c>
      <c r="L8" s="22">
        <f t="shared" si="2"/>
        <v>-3.5640998976305127E-4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231330.43479999999</v>
      </c>
      <c r="F9" s="25">
        <f>VLOOKUP(C9,RA!B13:I44,8,0)</f>
        <v>59074.511599999998</v>
      </c>
      <c r="G9" s="16">
        <f t="shared" si="0"/>
        <v>172255.92319999999</v>
      </c>
      <c r="H9" s="27">
        <f>RA!J13</f>
        <v>25.536852360595699</v>
      </c>
      <c r="I9" s="20">
        <f>VLOOKUP(B9,RMS!B:D,3,FALSE)</f>
        <v>231330.65498461499</v>
      </c>
      <c r="J9" s="21">
        <f>VLOOKUP(B9,RMS!B:E,4,FALSE)</f>
        <v>172255.92254017101</v>
      </c>
      <c r="K9" s="22">
        <f t="shared" si="1"/>
        <v>-0.22018461499828845</v>
      </c>
      <c r="L9" s="22">
        <f t="shared" si="2"/>
        <v>6.5982897649519145E-4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138821.98240000001</v>
      </c>
      <c r="F10" s="25">
        <f>VLOOKUP(C10,RA!B14:I45,8,0)</f>
        <v>28187.625800000002</v>
      </c>
      <c r="G10" s="16">
        <f t="shared" si="0"/>
        <v>110634.3566</v>
      </c>
      <c r="H10" s="27">
        <f>RA!J14</f>
        <v>20.304871975376699</v>
      </c>
      <c r="I10" s="20">
        <f>VLOOKUP(B10,RMS!B:D,3,FALSE)</f>
        <v>138821.98013846201</v>
      </c>
      <c r="J10" s="21">
        <f>VLOOKUP(B10,RMS!B:E,4,FALSE)</f>
        <v>110634.352982051</v>
      </c>
      <c r="K10" s="22">
        <f t="shared" si="1"/>
        <v>2.2615380003117025E-3</v>
      </c>
      <c r="L10" s="22">
        <f t="shared" si="2"/>
        <v>3.6179489979986101E-3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107248.28389999999</v>
      </c>
      <c r="F11" s="25">
        <f>VLOOKUP(C11,RA!B15:I46,8,0)</f>
        <v>24060.670900000001</v>
      </c>
      <c r="G11" s="16">
        <f t="shared" si="0"/>
        <v>83187.612999999998</v>
      </c>
      <c r="H11" s="27">
        <f>RA!J15</f>
        <v>22.4345509550853</v>
      </c>
      <c r="I11" s="20">
        <f>VLOOKUP(B11,RMS!B:D,3,FALSE)</f>
        <v>107248.416205983</v>
      </c>
      <c r="J11" s="21">
        <f>VLOOKUP(B11,RMS!B:E,4,FALSE)</f>
        <v>83187.613131623904</v>
      </c>
      <c r="K11" s="22">
        <f t="shared" si="1"/>
        <v>-0.13230598300287966</v>
      </c>
      <c r="L11" s="22">
        <f t="shared" si="2"/>
        <v>-1.3162390678189695E-4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682141.90960000001</v>
      </c>
      <c r="F12" s="25">
        <f>VLOOKUP(C12,RA!B16:I47,8,0)</f>
        <v>50596.948199999999</v>
      </c>
      <c r="G12" s="16">
        <f t="shared" si="0"/>
        <v>631544.96140000003</v>
      </c>
      <c r="H12" s="27">
        <f>RA!J16</f>
        <v>7.4173639660506199</v>
      </c>
      <c r="I12" s="20">
        <f>VLOOKUP(B12,RMS!B:D,3,FALSE)</f>
        <v>682141.478295726</v>
      </c>
      <c r="J12" s="21">
        <f>VLOOKUP(B12,RMS!B:E,4,FALSE)</f>
        <v>631544.96125042695</v>
      </c>
      <c r="K12" s="22">
        <f t="shared" si="1"/>
        <v>0.431304274010472</v>
      </c>
      <c r="L12" s="22">
        <f t="shared" si="2"/>
        <v>1.4957308303564787E-4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426105.70020000002</v>
      </c>
      <c r="F13" s="25">
        <f>VLOOKUP(C13,RA!B17:I48,8,0)</f>
        <v>36453.395799999998</v>
      </c>
      <c r="G13" s="16">
        <f t="shared" si="0"/>
        <v>389652.30440000002</v>
      </c>
      <c r="H13" s="27">
        <f>RA!J17</f>
        <v>8.5550124729357009</v>
      </c>
      <c r="I13" s="20">
        <f>VLOOKUP(B13,RMS!B:D,3,FALSE)</f>
        <v>426105.63388034201</v>
      </c>
      <c r="J13" s="21">
        <f>VLOOKUP(B13,RMS!B:E,4,FALSE)</f>
        <v>389652.30434700899</v>
      </c>
      <c r="K13" s="22">
        <f t="shared" si="1"/>
        <v>6.631965801352635E-2</v>
      </c>
      <c r="L13" s="22">
        <f t="shared" si="2"/>
        <v>5.2991032134741545E-5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1175237.1767</v>
      </c>
      <c r="F14" s="25">
        <f>VLOOKUP(C14,RA!B18:I49,8,0)</f>
        <v>129977.0425</v>
      </c>
      <c r="G14" s="16">
        <f t="shared" si="0"/>
        <v>1045260.1342</v>
      </c>
      <c r="H14" s="27">
        <f>RA!J18</f>
        <v>11.0596435406314</v>
      </c>
      <c r="I14" s="20">
        <f>VLOOKUP(B14,RMS!B:D,3,FALSE)</f>
        <v>1175237.07176478</v>
      </c>
      <c r="J14" s="21">
        <f>VLOOKUP(B14,RMS!B:E,4,FALSE)</f>
        <v>1045260.13197061</v>
      </c>
      <c r="K14" s="22">
        <f t="shared" si="1"/>
        <v>0.10493521997705102</v>
      </c>
      <c r="L14" s="22">
        <f t="shared" si="2"/>
        <v>2.2293899673968554E-3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401695.86180000001</v>
      </c>
      <c r="F15" s="25">
        <f>VLOOKUP(C15,RA!B19:I50,8,0)</f>
        <v>29917.956600000001</v>
      </c>
      <c r="G15" s="16">
        <f t="shared" si="0"/>
        <v>371777.90520000004</v>
      </c>
      <c r="H15" s="27">
        <f>RA!J19</f>
        <v>7.4479125739402896</v>
      </c>
      <c r="I15" s="20">
        <f>VLOOKUP(B15,RMS!B:D,3,FALSE)</f>
        <v>401695.83644359</v>
      </c>
      <c r="J15" s="21">
        <f>VLOOKUP(B15,RMS!B:E,4,FALSE)</f>
        <v>371777.905317094</v>
      </c>
      <c r="K15" s="22">
        <f t="shared" si="1"/>
        <v>2.5356410013046116E-2</v>
      </c>
      <c r="L15" s="22">
        <f t="shared" si="2"/>
        <v>-1.1709396494552493E-4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826189.24269999994</v>
      </c>
      <c r="F16" s="25">
        <f>VLOOKUP(C16,RA!B20:I51,8,0)</f>
        <v>61752.5308</v>
      </c>
      <c r="G16" s="16">
        <f t="shared" si="0"/>
        <v>764436.71189999999</v>
      </c>
      <c r="H16" s="27">
        <f>RA!J20</f>
        <v>7.4743808813331603</v>
      </c>
      <c r="I16" s="20">
        <f>VLOOKUP(B16,RMS!B:D,3,FALSE)</f>
        <v>826189.34490000003</v>
      </c>
      <c r="J16" s="21">
        <f>VLOOKUP(B16,RMS!B:E,4,FALSE)</f>
        <v>764436.71189999999</v>
      </c>
      <c r="K16" s="22">
        <f t="shared" si="1"/>
        <v>-0.10220000008121133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294958.25919999997</v>
      </c>
      <c r="F17" s="25">
        <f>VLOOKUP(C17,RA!B21:I52,8,0)</f>
        <v>28473.7248</v>
      </c>
      <c r="G17" s="16">
        <f t="shared" si="0"/>
        <v>266484.53439999995</v>
      </c>
      <c r="H17" s="27">
        <f>RA!J21</f>
        <v>9.6534760129205406</v>
      </c>
      <c r="I17" s="20">
        <f>VLOOKUP(B17,RMS!B:D,3,FALSE)</f>
        <v>294957.65143873403</v>
      </c>
      <c r="J17" s="21">
        <f>VLOOKUP(B17,RMS!B:E,4,FALSE)</f>
        <v>266484.534518153</v>
      </c>
      <c r="K17" s="22">
        <f t="shared" si="1"/>
        <v>0.60776126594282687</v>
      </c>
      <c r="L17" s="22">
        <f t="shared" si="2"/>
        <v>-1.1815305333584547E-4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1083329.2856999999</v>
      </c>
      <c r="F18" s="25">
        <f>VLOOKUP(C18,RA!B22:I53,8,0)</f>
        <v>54798.105900000002</v>
      </c>
      <c r="G18" s="16">
        <f t="shared" si="0"/>
        <v>1028531.1797999999</v>
      </c>
      <c r="H18" s="27">
        <f>RA!J22</f>
        <v>5.0583055976920104</v>
      </c>
      <c r="I18" s="20">
        <f>VLOOKUP(B18,RMS!B:D,3,FALSE)</f>
        <v>1083329.9868999999</v>
      </c>
      <c r="J18" s="21">
        <f>VLOOKUP(B18,RMS!B:E,4,FALSE)</f>
        <v>1028531.1776000001</v>
      </c>
      <c r="K18" s="22">
        <f t="shared" si="1"/>
        <v>-0.70120000001043081</v>
      </c>
      <c r="L18" s="22">
        <f t="shared" si="2"/>
        <v>2.1999998716637492E-3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2573628.1823999998</v>
      </c>
      <c r="F19" s="25">
        <f>VLOOKUP(C19,RA!B23:I54,8,0)</f>
        <v>224767.60690000001</v>
      </c>
      <c r="G19" s="16">
        <f t="shared" si="0"/>
        <v>2348860.5754999998</v>
      </c>
      <c r="H19" s="27">
        <f>RA!J23</f>
        <v>8.7334918243860802</v>
      </c>
      <c r="I19" s="20">
        <f>VLOOKUP(B19,RMS!B:D,3,FALSE)</f>
        <v>2573629.7822547001</v>
      </c>
      <c r="J19" s="21">
        <f>VLOOKUP(B19,RMS!B:E,4,FALSE)</f>
        <v>2348860.6059692302</v>
      </c>
      <c r="K19" s="22">
        <f t="shared" si="1"/>
        <v>-1.5998547002673149</v>
      </c>
      <c r="L19" s="22">
        <f t="shared" si="2"/>
        <v>-3.0469230376183987E-2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186458.48240000001</v>
      </c>
      <c r="F20" s="25">
        <f>VLOOKUP(C20,RA!B24:I55,8,0)</f>
        <v>27369.383000000002</v>
      </c>
      <c r="G20" s="16">
        <f t="shared" si="0"/>
        <v>159089.09940000001</v>
      </c>
      <c r="H20" s="27">
        <f>RA!J24</f>
        <v>14.6785400415766</v>
      </c>
      <c r="I20" s="20">
        <f>VLOOKUP(B20,RMS!B:D,3,FALSE)</f>
        <v>186458.49898230101</v>
      </c>
      <c r="J20" s="21">
        <f>VLOOKUP(B20,RMS!B:E,4,FALSE)</f>
        <v>159089.10221373799</v>
      </c>
      <c r="K20" s="22">
        <f t="shared" si="1"/>
        <v>-1.6582301002927125E-2</v>
      </c>
      <c r="L20" s="22">
        <f t="shared" si="2"/>
        <v>-2.8137379849795252E-3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190935.71660000001</v>
      </c>
      <c r="F21" s="25">
        <f>VLOOKUP(C21,RA!B25:I56,8,0)</f>
        <v>14937.654399999999</v>
      </c>
      <c r="G21" s="16">
        <f t="shared" si="0"/>
        <v>175998.06220000001</v>
      </c>
      <c r="H21" s="27">
        <f>RA!J25</f>
        <v>7.8233945256526196</v>
      </c>
      <c r="I21" s="20">
        <f>VLOOKUP(B21,RMS!B:D,3,FALSE)</f>
        <v>190935.720751774</v>
      </c>
      <c r="J21" s="21">
        <f>VLOOKUP(B21,RMS!B:E,4,FALSE)</f>
        <v>175998.061218474</v>
      </c>
      <c r="K21" s="22">
        <f t="shared" si="1"/>
        <v>-4.1517739882692695E-3</v>
      </c>
      <c r="L21" s="22">
        <f t="shared" si="2"/>
        <v>9.8152601276524365E-4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437375.54719999997</v>
      </c>
      <c r="F22" s="25">
        <f>VLOOKUP(C22,RA!B26:I57,8,0)</f>
        <v>106866.6859</v>
      </c>
      <c r="G22" s="16">
        <f t="shared" si="0"/>
        <v>330508.86129999999</v>
      </c>
      <c r="H22" s="27">
        <f>RA!J26</f>
        <v>24.433621537404498</v>
      </c>
      <c r="I22" s="20">
        <f>VLOOKUP(B22,RMS!B:D,3,FALSE)</f>
        <v>437375.53015087399</v>
      </c>
      <c r="J22" s="21">
        <f>VLOOKUP(B22,RMS!B:E,4,FALSE)</f>
        <v>330508.84414644598</v>
      </c>
      <c r="K22" s="22">
        <f t="shared" si="1"/>
        <v>1.7049125977791846E-2</v>
      </c>
      <c r="L22" s="22">
        <f t="shared" si="2"/>
        <v>1.7153554013930261E-2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181270.15539999999</v>
      </c>
      <c r="F23" s="25">
        <f>VLOOKUP(C23,RA!B27:I58,8,0)</f>
        <v>51131.256600000001</v>
      </c>
      <c r="G23" s="16">
        <f t="shared" si="0"/>
        <v>130138.8988</v>
      </c>
      <c r="H23" s="27">
        <f>RA!J27</f>
        <v>28.2072117647669</v>
      </c>
      <c r="I23" s="20">
        <f>VLOOKUP(B23,RMS!B:D,3,FALSE)</f>
        <v>181270.09611053599</v>
      </c>
      <c r="J23" s="21">
        <f>VLOOKUP(B23,RMS!B:E,4,FALSE)</f>
        <v>130138.90347069901</v>
      </c>
      <c r="K23" s="22">
        <f t="shared" si="1"/>
        <v>5.9289463999448344E-2</v>
      </c>
      <c r="L23" s="22">
        <f t="shared" si="2"/>
        <v>-4.6706990106031299E-3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698392.27560000005</v>
      </c>
      <c r="F24" s="25">
        <f>VLOOKUP(C24,RA!B28:I59,8,0)</f>
        <v>13030.249599999999</v>
      </c>
      <c r="G24" s="16">
        <f t="shared" si="0"/>
        <v>685362.02600000007</v>
      </c>
      <c r="H24" s="27">
        <f>RA!J28</f>
        <v>1.86574938687652</v>
      </c>
      <c r="I24" s="20">
        <f>VLOOKUP(B24,RMS!B:D,3,FALSE)</f>
        <v>698392.27139026497</v>
      </c>
      <c r="J24" s="21">
        <f>VLOOKUP(B24,RMS!B:E,4,FALSE)</f>
        <v>685362.03747610596</v>
      </c>
      <c r="K24" s="22">
        <f t="shared" si="1"/>
        <v>4.2097350815311074E-3</v>
      </c>
      <c r="L24" s="22">
        <f t="shared" si="2"/>
        <v>-1.1476105893962085E-2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670281.81980000006</v>
      </c>
      <c r="F25" s="25">
        <f>VLOOKUP(C25,RA!B29:I60,8,0)</f>
        <v>98108.191800000001</v>
      </c>
      <c r="G25" s="16">
        <f t="shared" si="0"/>
        <v>572173.62800000003</v>
      </c>
      <c r="H25" s="27">
        <f>RA!J29</f>
        <v>14.6368570505573</v>
      </c>
      <c r="I25" s="20">
        <f>VLOOKUP(B25,RMS!B:D,3,FALSE)</f>
        <v>670281.82224247803</v>
      </c>
      <c r="J25" s="21">
        <f>VLOOKUP(B25,RMS!B:E,4,FALSE)</f>
        <v>572173.59904630203</v>
      </c>
      <c r="K25" s="22">
        <f t="shared" si="1"/>
        <v>-2.4424779694527388E-3</v>
      </c>
      <c r="L25" s="22">
        <f t="shared" si="2"/>
        <v>2.8953697998076677E-2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1280032.4846000001</v>
      </c>
      <c r="F26" s="25">
        <f>VLOOKUP(C26,RA!B30:I61,8,0)</f>
        <v>135111.40659999999</v>
      </c>
      <c r="G26" s="16">
        <f t="shared" si="0"/>
        <v>1144921.0780000002</v>
      </c>
      <c r="H26" s="27">
        <f>RA!J30</f>
        <v>10.5553107616813</v>
      </c>
      <c r="I26" s="20">
        <f>VLOOKUP(B26,RMS!B:D,3,FALSE)</f>
        <v>1280032.5241769899</v>
      </c>
      <c r="J26" s="21">
        <f>VLOOKUP(B26,RMS!B:E,4,FALSE)</f>
        <v>1144920.9793058201</v>
      </c>
      <c r="K26" s="22">
        <f t="shared" si="1"/>
        <v>-3.9576989831402898E-2</v>
      </c>
      <c r="L26" s="22">
        <f t="shared" si="2"/>
        <v>9.8694180138409138E-2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575726.71649999998</v>
      </c>
      <c r="F27" s="25">
        <f>VLOOKUP(C27,RA!B31:I62,8,0)</f>
        <v>28473.4149</v>
      </c>
      <c r="G27" s="16">
        <f t="shared" si="0"/>
        <v>547253.30160000001</v>
      </c>
      <c r="H27" s="27">
        <f>RA!J31</f>
        <v>4.94564766302625</v>
      </c>
      <c r="I27" s="20">
        <f>VLOOKUP(B27,RMS!B:D,3,FALSE)</f>
        <v>575726.62025663699</v>
      </c>
      <c r="J27" s="21">
        <f>VLOOKUP(B27,RMS!B:E,4,FALSE)</f>
        <v>547253.32429469004</v>
      </c>
      <c r="K27" s="22">
        <f t="shared" si="1"/>
        <v>9.624336299020797E-2</v>
      </c>
      <c r="L27" s="22">
        <f t="shared" si="2"/>
        <v>-2.2694690036587417E-2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96218.837400000004</v>
      </c>
      <c r="F28" s="25">
        <f>VLOOKUP(C28,RA!B32:I63,8,0)</f>
        <v>29194.518400000001</v>
      </c>
      <c r="G28" s="16">
        <f t="shared" si="0"/>
        <v>67024.319000000003</v>
      </c>
      <c r="H28" s="27">
        <f>RA!J32</f>
        <v>30.341790847703599</v>
      </c>
      <c r="I28" s="20">
        <f>VLOOKUP(B28,RMS!B:D,3,FALSE)</f>
        <v>96218.679041313095</v>
      </c>
      <c r="J28" s="21">
        <f>VLOOKUP(B28,RMS!B:E,4,FALSE)</f>
        <v>67024.319480245496</v>
      </c>
      <c r="K28" s="22">
        <f t="shared" si="1"/>
        <v>0.15835868690919597</v>
      </c>
      <c r="L28" s="22">
        <f t="shared" si="2"/>
        <v>-4.8024549323599786E-4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115551.0233</v>
      </c>
      <c r="F30" s="25">
        <f>VLOOKUP(C30,RA!B34:I66,8,0)</f>
        <v>15678.2675</v>
      </c>
      <c r="G30" s="16">
        <f t="shared" si="0"/>
        <v>99872.755799999999</v>
      </c>
      <c r="H30" s="27">
        <f>RA!J34</f>
        <v>0</v>
      </c>
      <c r="I30" s="20">
        <f>VLOOKUP(B30,RMS!B:D,3,FALSE)</f>
        <v>115551.0236</v>
      </c>
      <c r="J30" s="21">
        <f>VLOOKUP(B30,RMS!B:E,4,FALSE)</f>
        <v>99872.754300000001</v>
      </c>
      <c r="K30" s="22">
        <f t="shared" si="1"/>
        <v>-2.9999999969732016E-4</v>
      </c>
      <c r="L30" s="22">
        <f t="shared" si="2"/>
        <v>1.4999999984866008E-3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52166.77</v>
      </c>
      <c r="F31" s="25">
        <f>VLOOKUP(C31,RA!B35:I67,8,0)</f>
        <v>4277.25</v>
      </c>
      <c r="G31" s="16">
        <f t="shared" si="0"/>
        <v>47889.52</v>
      </c>
      <c r="H31" s="27">
        <f>RA!J35</f>
        <v>13.568263657254899</v>
      </c>
      <c r="I31" s="20">
        <f>VLOOKUP(B31,RMS!B:D,3,FALSE)</f>
        <v>52166.77</v>
      </c>
      <c r="J31" s="21">
        <f>VLOOKUP(B31,RMS!B:E,4,FALSE)</f>
        <v>47889.52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127158.71</v>
      </c>
      <c r="F32" s="25">
        <f>VLOOKUP(C32,RA!B34:I67,8,0)</f>
        <v>-27239.3</v>
      </c>
      <c r="G32" s="16">
        <f t="shared" si="0"/>
        <v>154398.01</v>
      </c>
      <c r="H32" s="27">
        <f>RA!J35</f>
        <v>13.568263657254899</v>
      </c>
      <c r="I32" s="20">
        <f>VLOOKUP(B32,RMS!B:D,3,FALSE)</f>
        <v>127158.71</v>
      </c>
      <c r="J32" s="21">
        <f>VLOOKUP(B32,RMS!B:E,4,FALSE)</f>
        <v>154398.01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54848.76</v>
      </c>
      <c r="F33" s="25">
        <f>VLOOKUP(C33,RA!B34:I68,8,0)</f>
        <v>-2555.4899999999998</v>
      </c>
      <c r="G33" s="16">
        <f t="shared" si="0"/>
        <v>57404.25</v>
      </c>
      <c r="H33" s="27">
        <f>RA!J34</f>
        <v>0</v>
      </c>
      <c r="I33" s="20">
        <f>VLOOKUP(B33,RMS!B:D,3,FALSE)</f>
        <v>54848.76</v>
      </c>
      <c r="J33" s="21">
        <f>VLOOKUP(B33,RMS!B:E,4,FALSE)</f>
        <v>57404.25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101630.9</v>
      </c>
      <c r="F34" s="25">
        <f>VLOOKUP(C34,RA!B35:I69,8,0)</f>
        <v>-8823.92</v>
      </c>
      <c r="G34" s="16">
        <f t="shared" si="0"/>
        <v>110454.81999999999</v>
      </c>
      <c r="H34" s="27">
        <f>RA!J35</f>
        <v>13.568263657254899</v>
      </c>
      <c r="I34" s="20">
        <f>VLOOKUP(B34,RMS!B:D,3,FALSE)</f>
        <v>101630.9</v>
      </c>
      <c r="J34" s="21">
        <f>VLOOKUP(B34,RMS!B:E,4,FALSE)</f>
        <v>110454.82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2.2799999999999998</v>
      </c>
      <c r="F35" s="25">
        <f>VLOOKUP(C35,RA!B36:I70,8,0)</f>
        <v>2.27</v>
      </c>
      <c r="G35" s="16">
        <f t="shared" si="0"/>
        <v>9.9999999999997868E-3</v>
      </c>
      <c r="H35" s="27">
        <f>RA!J36</f>
        <v>8.1991850367580703</v>
      </c>
      <c r="I35" s="20">
        <f>VLOOKUP(B35,RMS!B:D,3,FALSE)</f>
        <v>2.2799999999999998</v>
      </c>
      <c r="J35" s="21">
        <f>VLOOKUP(B35,RMS!B:E,4,FALSE)</f>
        <v>0.01</v>
      </c>
      <c r="K35" s="22">
        <f t="shared" si="1"/>
        <v>0</v>
      </c>
      <c r="L35" s="22">
        <f t="shared" si="2"/>
        <v>-2.1337098754514727E-16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80125.640599999999</v>
      </c>
      <c r="F36" s="25">
        <f>VLOOKUP(C36,RA!B8:I70,8,0)</f>
        <v>4747.3671000000004</v>
      </c>
      <c r="G36" s="16">
        <f t="shared" si="0"/>
        <v>75378.273499999996</v>
      </c>
      <c r="H36" s="27">
        <f>RA!J36</f>
        <v>8.1991850367580703</v>
      </c>
      <c r="I36" s="20">
        <f>VLOOKUP(B36,RMS!B:D,3,FALSE)</f>
        <v>80125.641025641002</v>
      </c>
      <c r="J36" s="21">
        <f>VLOOKUP(B36,RMS!B:E,4,FALSE)</f>
        <v>75378.2735042735</v>
      </c>
      <c r="K36" s="22">
        <f t="shared" si="1"/>
        <v>-4.2564100294839591E-4</v>
      </c>
      <c r="L36" s="22">
        <f t="shared" si="2"/>
        <v>-4.2735046008601785E-6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305611.64319999999</v>
      </c>
      <c r="F37" s="25">
        <f>VLOOKUP(C37,RA!B8:I71,8,0)</f>
        <v>21332.250499999998</v>
      </c>
      <c r="G37" s="16">
        <f t="shared" si="0"/>
        <v>284279.39269999997</v>
      </c>
      <c r="H37" s="27">
        <f>RA!J37</f>
        <v>-21.421497591474498</v>
      </c>
      <c r="I37" s="20">
        <f>VLOOKUP(B37,RMS!B:D,3,FALSE)</f>
        <v>305611.63725042698</v>
      </c>
      <c r="J37" s="21">
        <f>VLOOKUP(B37,RMS!B:E,4,FALSE)</f>
        <v>284279.393805128</v>
      </c>
      <c r="K37" s="22">
        <f t="shared" si="1"/>
        <v>5.9495730092749E-3</v>
      </c>
      <c r="L37" s="22">
        <f t="shared" si="2"/>
        <v>-1.1051280307583511E-3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58518.81</v>
      </c>
      <c r="F38" s="25">
        <f>VLOOKUP(C38,RA!B9:I72,8,0)</f>
        <v>-1732.45</v>
      </c>
      <c r="G38" s="16">
        <f t="shared" si="0"/>
        <v>60251.259999999995</v>
      </c>
      <c r="H38" s="27">
        <f>RA!J38</f>
        <v>-4.65915728997338</v>
      </c>
      <c r="I38" s="20">
        <f>VLOOKUP(B38,RMS!B:D,3,FALSE)</f>
        <v>58518.81</v>
      </c>
      <c r="J38" s="21">
        <f>VLOOKUP(B38,RMS!B:E,4,FALSE)</f>
        <v>60251.26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49915.44</v>
      </c>
      <c r="F39" s="25">
        <f>VLOOKUP(C39,RA!B10:I73,8,0)</f>
        <v>5888.11</v>
      </c>
      <c r="G39" s="16">
        <f t="shared" si="0"/>
        <v>44027.33</v>
      </c>
      <c r="H39" s="27">
        <f>RA!J39</f>
        <v>-8.6823200424280405</v>
      </c>
      <c r="I39" s="20">
        <f>VLOOKUP(B39,RMS!B:D,3,FALSE)</f>
        <v>49915.44</v>
      </c>
      <c r="J39" s="21">
        <f>VLOOKUP(B39,RMS!B:E,4,FALSE)</f>
        <v>44027.33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32387.301100000001</v>
      </c>
      <c r="F40" s="25">
        <f>VLOOKUP(C40,RA!B8:I74,8,0)</f>
        <v>5464.2097000000003</v>
      </c>
      <c r="G40" s="16">
        <f t="shared" si="0"/>
        <v>26923.091400000001</v>
      </c>
      <c r="H40" s="27">
        <f>RA!J40</f>
        <v>99.561403508771903</v>
      </c>
      <c r="I40" s="20">
        <f>VLOOKUP(B40,RMS!B:D,3,FALSE)</f>
        <v>32387.301263141999</v>
      </c>
      <c r="J40" s="21">
        <f>VLOOKUP(B40,RMS!B:E,4,FALSE)</f>
        <v>26923.091309280699</v>
      </c>
      <c r="K40" s="22">
        <f t="shared" si="1"/>
        <v>-1.631419982004445E-4</v>
      </c>
      <c r="L40" s="22">
        <f t="shared" si="2"/>
        <v>9.0719302534125745E-5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14099688.6172</v>
      </c>
      <c r="E7" s="68">
        <v>17042828.582899999</v>
      </c>
      <c r="F7" s="69">
        <v>82.730918454152601</v>
      </c>
      <c r="G7" s="68">
        <v>12245911.893300001</v>
      </c>
      <c r="H7" s="69">
        <v>15.137923088555301</v>
      </c>
      <c r="I7" s="68">
        <v>1433745.2926</v>
      </c>
      <c r="J7" s="69">
        <v>10.168630893387199</v>
      </c>
      <c r="K7" s="68">
        <v>1238266.5349000001</v>
      </c>
      <c r="L7" s="69">
        <v>10.111672741802799</v>
      </c>
      <c r="M7" s="69">
        <v>0.15786484750295399</v>
      </c>
      <c r="N7" s="68">
        <v>317156990.2586</v>
      </c>
      <c r="O7" s="68">
        <v>3240461741.1815</v>
      </c>
      <c r="P7" s="68">
        <v>822817</v>
      </c>
      <c r="Q7" s="68">
        <v>744474</v>
      </c>
      <c r="R7" s="69">
        <v>10.523268777687299</v>
      </c>
      <c r="S7" s="68">
        <v>17.135874218933299</v>
      </c>
      <c r="T7" s="68">
        <v>16.814326419727202</v>
      </c>
      <c r="U7" s="70">
        <v>1.87645984732287</v>
      </c>
      <c r="V7" s="58"/>
      <c r="W7" s="58"/>
    </row>
    <row r="8" spans="1:23" ht="14.25" thickBot="1" x14ac:dyDescent="0.2">
      <c r="A8" s="55">
        <v>42138</v>
      </c>
      <c r="B8" s="45" t="s">
        <v>6</v>
      </c>
      <c r="C8" s="46"/>
      <c r="D8" s="71">
        <v>475905.27789999999</v>
      </c>
      <c r="E8" s="71">
        <v>647178.6888</v>
      </c>
      <c r="F8" s="72">
        <v>73.535375335430899</v>
      </c>
      <c r="G8" s="71">
        <v>425327.29210000002</v>
      </c>
      <c r="H8" s="72">
        <v>11.891544873661299</v>
      </c>
      <c r="I8" s="71">
        <v>114440.3309</v>
      </c>
      <c r="J8" s="72">
        <v>24.046871554983401</v>
      </c>
      <c r="K8" s="71">
        <v>102078.63009999999</v>
      </c>
      <c r="L8" s="72">
        <v>24.000018808104102</v>
      </c>
      <c r="M8" s="72">
        <v>0.121099791287266</v>
      </c>
      <c r="N8" s="71">
        <v>8375659.4412000002</v>
      </c>
      <c r="O8" s="71">
        <v>122707134.74529999</v>
      </c>
      <c r="P8" s="71">
        <v>22162</v>
      </c>
      <c r="Q8" s="71">
        <v>20039</v>
      </c>
      <c r="R8" s="72">
        <v>10.594341034981801</v>
      </c>
      <c r="S8" s="71">
        <v>21.4739318608429</v>
      </c>
      <c r="T8" s="71">
        <v>22.2321724088028</v>
      </c>
      <c r="U8" s="73">
        <v>-3.5309814377430402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56922.531799999997</v>
      </c>
      <c r="E9" s="71">
        <v>86274.859400000001</v>
      </c>
      <c r="F9" s="72">
        <v>65.978121779471707</v>
      </c>
      <c r="G9" s="71">
        <v>57810.589599999999</v>
      </c>
      <c r="H9" s="72">
        <v>-1.53615074010592</v>
      </c>
      <c r="I9" s="71">
        <v>12803.1558</v>
      </c>
      <c r="J9" s="72">
        <v>22.492245856147999</v>
      </c>
      <c r="K9" s="71">
        <v>13154.480799999999</v>
      </c>
      <c r="L9" s="72">
        <v>22.754448434132598</v>
      </c>
      <c r="M9" s="72">
        <v>-2.6707629540194001E-2</v>
      </c>
      <c r="N9" s="71">
        <v>1354514.2061999999</v>
      </c>
      <c r="O9" s="71">
        <v>18853245.107000001</v>
      </c>
      <c r="P9" s="71">
        <v>3373</v>
      </c>
      <c r="Q9" s="71">
        <v>3316</v>
      </c>
      <c r="R9" s="72">
        <v>1.7189384800965</v>
      </c>
      <c r="S9" s="71">
        <v>16.875935902757199</v>
      </c>
      <c r="T9" s="71">
        <v>18.307015983112201</v>
      </c>
      <c r="U9" s="73">
        <v>-8.4800042415495405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98694.059099999999</v>
      </c>
      <c r="E10" s="71">
        <v>133846.734</v>
      </c>
      <c r="F10" s="72">
        <v>73.736621096783693</v>
      </c>
      <c r="G10" s="71">
        <v>76167.786699999997</v>
      </c>
      <c r="H10" s="72">
        <v>29.574539810016599</v>
      </c>
      <c r="I10" s="71">
        <v>26895.2163</v>
      </c>
      <c r="J10" s="72">
        <v>27.2510995547857</v>
      </c>
      <c r="K10" s="71">
        <v>20306.7327</v>
      </c>
      <c r="L10" s="72">
        <v>26.660526161777</v>
      </c>
      <c r="M10" s="72">
        <v>0.32444823583067101</v>
      </c>
      <c r="N10" s="71">
        <v>2299180.77</v>
      </c>
      <c r="O10" s="71">
        <v>30168217.567200001</v>
      </c>
      <c r="P10" s="71">
        <v>77531</v>
      </c>
      <c r="Q10" s="71">
        <v>70177</v>
      </c>
      <c r="R10" s="72">
        <v>10.479216837425399</v>
      </c>
      <c r="S10" s="71">
        <v>1.27296254530446</v>
      </c>
      <c r="T10" s="71">
        <v>1.3621841942516799</v>
      </c>
      <c r="U10" s="73">
        <v>-7.00897675869009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56104.159099999997</v>
      </c>
      <c r="E11" s="71">
        <v>67037.993499999997</v>
      </c>
      <c r="F11" s="72">
        <v>83.690092991819597</v>
      </c>
      <c r="G11" s="71">
        <v>51191.831200000001</v>
      </c>
      <c r="H11" s="72">
        <v>9.5959214289642407</v>
      </c>
      <c r="I11" s="71">
        <v>11407.4486</v>
      </c>
      <c r="J11" s="72">
        <v>20.332625571782302</v>
      </c>
      <c r="K11" s="71">
        <v>9646.6897000000008</v>
      </c>
      <c r="L11" s="72">
        <v>18.844197353112101</v>
      </c>
      <c r="M11" s="72">
        <v>0.18252467475967399</v>
      </c>
      <c r="N11" s="71">
        <v>893607.35889999999</v>
      </c>
      <c r="O11" s="71">
        <v>9605468.2093000002</v>
      </c>
      <c r="P11" s="71">
        <v>2340</v>
      </c>
      <c r="Q11" s="71">
        <v>2257</v>
      </c>
      <c r="R11" s="72">
        <v>3.67744793974303</v>
      </c>
      <c r="S11" s="71">
        <v>23.976136367521399</v>
      </c>
      <c r="T11" s="71">
        <v>22.582257288436001</v>
      </c>
      <c r="U11" s="73">
        <v>5.8136100734460898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176766.95619999999</v>
      </c>
      <c r="E12" s="71">
        <v>152702.55499999999</v>
      </c>
      <c r="F12" s="72">
        <v>115.759003639461</v>
      </c>
      <c r="G12" s="71">
        <v>116234.7357</v>
      </c>
      <c r="H12" s="72">
        <v>52.077565398550597</v>
      </c>
      <c r="I12" s="71">
        <v>18877.695199999998</v>
      </c>
      <c r="J12" s="72">
        <v>10.6794253891215</v>
      </c>
      <c r="K12" s="71">
        <v>15199.6535</v>
      </c>
      <c r="L12" s="72">
        <v>13.076687797725199</v>
      </c>
      <c r="M12" s="72">
        <v>0.24198194386470701</v>
      </c>
      <c r="N12" s="71">
        <v>4375589.4626000002</v>
      </c>
      <c r="O12" s="71">
        <v>35465543.502700001</v>
      </c>
      <c r="P12" s="71">
        <v>1799</v>
      </c>
      <c r="Q12" s="71">
        <v>1093</v>
      </c>
      <c r="R12" s="72">
        <v>64.592863677950604</v>
      </c>
      <c r="S12" s="71">
        <v>98.258452584769302</v>
      </c>
      <c r="T12" s="71">
        <v>109.86797255260799</v>
      </c>
      <c r="U12" s="73">
        <v>-11.8152888249715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231330.43479999999</v>
      </c>
      <c r="E13" s="71">
        <v>279902.81809999997</v>
      </c>
      <c r="F13" s="72">
        <v>82.646697296685801</v>
      </c>
      <c r="G13" s="71">
        <v>195889.77929999999</v>
      </c>
      <c r="H13" s="72">
        <v>18.092141216680599</v>
      </c>
      <c r="I13" s="71">
        <v>59074.511599999998</v>
      </c>
      <c r="J13" s="72">
        <v>25.536852360595699</v>
      </c>
      <c r="K13" s="71">
        <v>43869.154399999999</v>
      </c>
      <c r="L13" s="72">
        <v>22.394815368501501</v>
      </c>
      <c r="M13" s="72">
        <v>0.34660702737411297</v>
      </c>
      <c r="N13" s="71">
        <v>4287594.6891000001</v>
      </c>
      <c r="O13" s="71">
        <v>54564041.2852</v>
      </c>
      <c r="P13" s="71">
        <v>9225</v>
      </c>
      <c r="Q13" s="71">
        <v>7474</v>
      </c>
      <c r="R13" s="72">
        <v>23.427883328873399</v>
      </c>
      <c r="S13" s="71">
        <v>25.076469897018999</v>
      </c>
      <c r="T13" s="71">
        <v>24.872829314958501</v>
      </c>
      <c r="U13" s="73">
        <v>0.81207834634114995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138821.98240000001</v>
      </c>
      <c r="E14" s="71">
        <v>135692.45989999999</v>
      </c>
      <c r="F14" s="72">
        <v>102.306334856267</v>
      </c>
      <c r="G14" s="71">
        <v>118679.9247</v>
      </c>
      <c r="H14" s="72">
        <v>16.971747960672602</v>
      </c>
      <c r="I14" s="71">
        <v>28187.625800000002</v>
      </c>
      <c r="J14" s="72">
        <v>20.304871975376699</v>
      </c>
      <c r="K14" s="71">
        <v>27648.887599999998</v>
      </c>
      <c r="L14" s="72">
        <v>23.297021522292901</v>
      </c>
      <c r="M14" s="72">
        <v>1.9484986441191E-2</v>
      </c>
      <c r="N14" s="71">
        <v>2939273.7030000002</v>
      </c>
      <c r="O14" s="71">
        <v>27275308.749600001</v>
      </c>
      <c r="P14" s="71">
        <v>2378</v>
      </c>
      <c r="Q14" s="71">
        <v>2514</v>
      </c>
      <c r="R14" s="72">
        <v>-5.4097056483691297</v>
      </c>
      <c r="S14" s="71">
        <v>58.377620857863803</v>
      </c>
      <c r="T14" s="71">
        <v>51.708716626889398</v>
      </c>
      <c r="U14" s="73">
        <v>11.4237341861046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107248.28389999999</v>
      </c>
      <c r="E15" s="71">
        <v>115808.66929999999</v>
      </c>
      <c r="F15" s="72">
        <v>92.608165302526302</v>
      </c>
      <c r="G15" s="71">
        <v>84658.147800000006</v>
      </c>
      <c r="H15" s="72">
        <v>26.6839479566313</v>
      </c>
      <c r="I15" s="71">
        <v>24060.670900000001</v>
      </c>
      <c r="J15" s="72">
        <v>22.4345509550853</v>
      </c>
      <c r="K15" s="71">
        <v>15670.5216</v>
      </c>
      <c r="L15" s="72">
        <v>18.510352526281</v>
      </c>
      <c r="M15" s="72">
        <v>0.535409701997412</v>
      </c>
      <c r="N15" s="71">
        <v>2199372.8124000002</v>
      </c>
      <c r="O15" s="71">
        <v>22042348.949299999</v>
      </c>
      <c r="P15" s="71">
        <v>4350</v>
      </c>
      <c r="Q15" s="71">
        <v>3256</v>
      </c>
      <c r="R15" s="72">
        <v>33.599508599508603</v>
      </c>
      <c r="S15" s="71">
        <v>24.654777908046</v>
      </c>
      <c r="T15" s="71">
        <v>25.168193550368599</v>
      </c>
      <c r="U15" s="73">
        <v>-2.0824184433436699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682141.90960000001</v>
      </c>
      <c r="E16" s="71">
        <v>878320.92559999996</v>
      </c>
      <c r="F16" s="72">
        <v>77.664312635385997</v>
      </c>
      <c r="G16" s="71">
        <v>528831.42070000002</v>
      </c>
      <c r="H16" s="72">
        <v>28.9904273647483</v>
      </c>
      <c r="I16" s="71">
        <v>50596.948199999999</v>
      </c>
      <c r="J16" s="72">
        <v>7.4173639660506199</v>
      </c>
      <c r="K16" s="71">
        <v>23430.0213</v>
      </c>
      <c r="L16" s="72">
        <v>4.43052745787804</v>
      </c>
      <c r="M16" s="72">
        <v>1.1594921981569</v>
      </c>
      <c r="N16" s="71">
        <v>17805447.1767</v>
      </c>
      <c r="O16" s="71">
        <v>158198771.83880001</v>
      </c>
      <c r="P16" s="71">
        <v>39101</v>
      </c>
      <c r="Q16" s="71">
        <v>34081</v>
      </c>
      <c r="R16" s="72">
        <v>14.729614741351501</v>
      </c>
      <c r="S16" s="71">
        <v>17.445638464489399</v>
      </c>
      <c r="T16" s="71">
        <v>19.195595898007699</v>
      </c>
      <c r="U16" s="73">
        <v>-10.030916535845501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426105.70020000002</v>
      </c>
      <c r="E17" s="71">
        <v>515256.8075</v>
      </c>
      <c r="F17" s="72">
        <v>82.697733246348207</v>
      </c>
      <c r="G17" s="71">
        <v>403936.41519999999</v>
      </c>
      <c r="H17" s="72">
        <v>5.4883105770553904</v>
      </c>
      <c r="I17" s="71">
        <v>36453.395799999998</v>
      </c>
      <c r="J17" s="72">
        <v>8.5550124729357009</v>
      </c>
      <c r="K17" s="71">
        <v>40380.183499999999</v>
      </c>
      <c r="L17" s="72">
        <v>9.99666828255795</v>
      </c>
      <c r="M17" s="72">
        <v>-9.7245414944684E-2</v>
      </c>
      <c r="N17" s="71">
        <v>13765363.9037</v>
      </c>
      <c r="O17" s="71">
        <v>173876518.13429999</v>
      </c>
      <c r="P17" s="71">
        <v>10521</v>
      </c>
      <c r="Q17" s="71">
        <v>9274</v>
      </c>
      <c r="R17" s="72">
        <v>13.446193659693799</v>
      </c>
      <c r="S17" s="71">
        <v>40.5004942686056</v>
      </c>
      <c r="T17" s="71">
        <v>43.000466443821402</v>
      </c>
      <c r="U17" s="73">
        <v>-6.1726954704196597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1175237.1767</v>
      </c>
      <c r="E18" s="71">
        <v>1797310.6724</v>
      </c>
      <c r="F18" s="72">
        <v>65.388649538850899</v>
      </c>
      <c r="G18" s="71">
        <v>1176807.1677000001</v>
      </c>
      <c r="H18" s="72">
        <v>-0.133411067088296</v>
      </c>
      <c r="I18" s="71">
        <v>129977.0425</v>
      </c>
      <c r="J18" s="72">
        <v>11.0596435406314</v>
      </c>
      <c r="K18" s="71">
        <v>145604.38930000001</v>
      </c>
      <c r="L18" s="72">
        <v>12.372833315128</v>
      </c>
      <c r="M18" s="72">
        <v>-0.107327443047076</v>
      </c>
      <c r="N18" s="71">
        <v>24790752.607500002</v>
      </c>
      <c r="O18" s="71">
        <v>381586640.12910002</v>
      </c>
      <c r="P18" s="71">
        <v>61131</v>
      </c>
      <c r="Q18" s="71">
        <v>59331</v>
      </c>
      <c r="R18" s="72">
        <v>3.0338271729787101</v>
      </c>
      <c r="S18" s="71">
        <v>19.224896970440501</v>
      </c>
      <c r="T18" s="71">
        <v>19.888632140028001</v>
      </c>
      <c r="U18" s="73">
        <v>-3.4524771217655101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401695.86180000001</v>
      </c>
      <c r="E19" s="71">
        <v>547581.98820000002</v>
      </c>
      <c r="F19" s="72">
        <v>73.358121789295197</v>
      </c>
      <c r="G19" s="71">
        <v>702727.42370000004</v>
      </c>
      <c r="H19" s="72">
        <v>-42.837599864113599</v>
      </c>
      <c r="I19" s="71">
        <v>29917.956600000001</v>
      </c>
      <c r="J19" s="72">
        <v>7.4479125739402896</v>
      </c>
      <c r="K19" s="71">
        <v>46714.116699999999</v>
      </c>
      <c r="L19" s="72">
        <v>6.6475442859538401</v>
      </c>
      <c r="M19" s="72">
        <v>-0.35955212870374098</v>
      </c>
      <c r="N19" s="71">
        <v>9382598.8931000009</v>
      </c>
      <c r="O19" s="71">
        <v>111195279.61300001</v>
      </c>
      <c r="P19" s="71">
        <v>10062</v>
      </c>
      <c r="Q19" s="71">
        <v>8617</v>
      </c>
      <c r="R19" s="72">
        <v>16.769177207845001</v>
      </c>
      <c r="S19" s="71">
        <v>39.922069350029801</v>
      </c>
      <c r="T19" s="71">
        <v>54.276858813972403</v>
      </c>
      <c r="U19" s="73">
        <v>-35.957027523002999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826189.24269999994</v>
      </c>
      <c r="E20" s="71">
        <v>905042.82259999996</v>
      </c>
      <c r="F20" s="72">
        <v>91.287309513878</v>
      </c>
      <c r="G20" s="71">
        <v>617891.02359999996</v>
      </c>
      <c r="H20" s="72">
        <v>33.711157978375901</v>
      </c>
      <c r="I20" s="71">
        <v>61752.5308</v>
      </c>
      <c r="J20" s="72">
        <v>7.4743808813331603</v>
      </c>
      <c r="K20" s="71">
        <v>49406.301299999999</v>
      </c>
      <c r="L20" s="72">
        <v>7.9959571207468798</v>
      </c>
      <c r="M20" s="72">
        <v>0.24989179872082401</v>
      </c>
      <c r="N20" s="71">
        <v>19579254.484200001</v>
      </c>
      <c r="O20" s="71">
        <v>171782149.18110001</v>
      </c>
      <c r="P20" s="71">
        <v>35147</v>
      </c>
      <c r="Q20" s="71">
        <v>32070</v>
      </c>
      <c r="R20" s="72">
        <v>9.5946367321484196</v>
      </c>
      <c r="S20" s="71">
        <v>23.506678882977202</v>
      </c>
      <c r="T20" s="71">
        <v>22.244809310882399</v>
      </c>
      <c r="U20" s="73">
        <v>5.3681320886574602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294958.25919999997</v>
      </c>
      <c r="E21" s="71">
        <v>354354.94309999997</v>
      </c>
      <c r="F21" s="72">
        <v>83.238082307987398</v>
      </c>
      <c r="G21" s="71">
        <v>241850.2591</v>
      </c>
      <c r="H21" s="72">
        <v>21.9590420525623</v>
      </c>
      <c r="I21" s="71">
        <v>28473.7248</v>
      </c>
      <c r="J21" s="72">
        <v>9.6534760129205406</v>
      </c>
      <c r="K21" s="71">
        <v>26722.4048</v>
      </c>
      <c r="L21" s="72">
        <v>11.0491528516208</v>
      </c>
      <c r="M21" s="72">
        <v>6.5537514797321006E-2</v>
      </c>
      <c r="N21" s="71">
        <v>4788125.1075999998</v>
      </c>
      <c r="O21" s="71">
        <v>67826806.057999998</v>
      </c>
      <c r="P21" s="71">
        <v>26534</v>
      </c>
      <c r="Q21" s="71">
        <v>23431</v>
      </c>
      <c r="R21" s="72">
        <v>13.2431394306688</v>
      </c>
      <c r="S21" s="71">
        <v>11.116238004070199</v>
      </c>
      <c r="T21" s="71">
        <v>10.8537038026546</v>
      </c>
      <c r="U21" s="73">
        <v>2.3617180679247398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1083329.2856999999</v>
      </c>
      <c r="E22" s="71">
        <v>1076681.3857</v>
      </c>
      <c r="F22" s="72">
        <v>100.617443571357</v>
      </c>
      <c r="G22" s="71">
        <v>828231.31980000006</v>
      </c>
      <c r="H22" s="72">
        <v>30.800328338416499</v>
      </c>
      <c r="I22" s="71">
        <v>54798.105900000002</v>
      </c>
      <c r="J22" s="72">
        <v>5.0583055976920104</v>
      </c>
      <c r="K22" s="71">
        <v>92705.545400000003</v>
      </c>
      <c r="L22" s="72">
        <v>11.193194845901999</v>
      </c>
      <c r="M22" s="72">
        <v>-0.40890153157979298</v>
      </c>
      <c r="N22" s="71">
        <v>17962140.532499999</v>
      </c>
      <c r="O22" s="71">
        <v>196409014.7922</v>
      </c>
      <c r="P22" s="71">
        <v>67337</v>
      </c>
      <c r="Q22" s="71">
        <v>59656</v>
      </c>
      <c r="R22" s="72">
        <v>12.875486120423799</v>
      </c>
      <c r="S22" s="71">
        <v>16.088172708911902</v>
      </c>
      <c r="T22" s="71">
        <v>16.074032176143199</v>
      </c>
      <c r="U22" s="73">
        <v>8.7893964246406997E-2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2573628.1823999998</v>
      </c>
      <c r="E23" s="71">
        <v>2831961.6313999998</v>
      </c>
      <c r="F23" s="72">
        <v>90.877932591470497</v>
      </c>
      <c r="G23" s="71">
        <v>1804316.7955</v>
      </c>
      <c r="H23" s="72">
        <v>42.637267957527101</v>
      </c>
      <c r="I23" s="71">
        <v>224767.60690000001</v>
      </c>
      <c r="J23" s="72">
        <v>8.7334918243860802</v>
      </c>
      <c r="K23" s="71">
        <v>79067.737599999993</v>
      </c>
      <c r="L23" s="72">
        <v>4.3821427477257</v>
      </c>
      <c r="M23" s="72">
        <v>1.8427221231128299</v>
      </c>
      <c r="N23" s="71">
        <v>44236293.387699999</v>
      </c>
      <c r="O23" s="71">
        <v>441240364.33450001</v>
      </c>
      <c r="P23" s="71">
        <v>77890</v>
      </c>
      <c r="Q23" s="71">
        <v>64512</v>
      </c>
      <c r="R23" s="72">
        <v>20.737227182539701</v>
      </c>
      <c r="S23" s="71">
        <v>33.041830561047597</v>
      </c>
      <c r="T23" s="71">
        <v>30.2873271809896</v>
      </c>
      <c r="U23" s="73">
        <v>8.3364127631151295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186458.48240000001</v>
      </c>
      <c r="E24" s="71">
        <v>287694.33059999999</v>
      </c>
      <c r="F24" s="72">
        <v>64.811316236622403</v>
      </c>
      <c r="G24" s="71">
        <v>190938.61129999999</v>
      </c>
      <c r="H24" s="72">
        <v>-2.3463713648576499</v>
      </c>
      <c r="I24" s="71">
        <v>27369.383000000002</v>
      </c>
      <c r="J24" s="72">
        <v>14.6785400415766</v>
      </c>
      <c r="K24" s="71">
        <v>33612.8655</v>
      </c>
      <c r="L24" s="72">
        <v>17.604016951389699</v>
      </c>
      <c r="M24" s="72">
        <v>-0.18574680876285299</v>
      </c>
      <c r="N24" s="71">
        <v>3438725.9252999998</v>
      </c>
      <c r="O24" s="71">
        <v>42418321.9221</v>
      </c>
      <c r="P24" s="71">
        <v>20753</v>
      </c>
      <c r="Q24" s="71">
        <v>20886</v>
      </c>
      <c r="R24" s="72">
        <v>-0.63679019438858098</v>
      </c>
      <c r="S24" s="71">
        <v>8.98465197320869</v>
      </c>
      <c r="T24" s="71">
        <v>8.8936375275304105</v>
      </c>
      <c r="U24" s="73">
        <v>1.0129991228339399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190935.71660000001</v>
      </c>
      <c r="E25" s="71">
        <v>276600.38439999998</v>
      </c>
      <c r="F25" s="72">
        <v>69.029447306870793</v>
      </c>
      <c r="G25" s="71">
        <v>163591.84239999999</v>
      </c>
      <c r="H25" s="72">
        <v>16.714692981537102</v>
      </c>
      <c r="I25" s="71">
        <v>14937.654399999999</v>
      </c>
      <c r="J25" s="72">
        <v>7.8233945256526196</v>
      </c>
      <c r="K25" s="71">
        <v>8261.3785000000007</v>
      </c>
      <c r="L25" s="72">
        <v>5.0499941676798397</v>
      </c>
      <c r="M25" s="72">
        <v>0.808130979593781</v>
      </c>
      <c r="N25" s="71">
        <v>3492894.7359000002</v>
      </c>
      <c r="O25" s="71">
        <v>50286609.958800003</v>
      </c>
      <c r="P25" s="71">
        <v>16362</v>
      </c>
      <c r="Q25" s="71">
        <v>14445</v>
      </c>
      <c r="R25" s="72">
        <v>13.2710280373832</v>
      </c>
      <c r="S25" s="71">
        <v>11.669460738296101</v>
      </c>
      <c r="T25" s="71">
        <v>11.4602270128072</v>
      </c>
      <c r="U25" s="73">
        <v>1.7930025232631599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437375.54719999997</v>
      </c>
      <c r="E26" s="71">
        <v>698998.58519999997</v>
      </c>
      <c r="F26" s="72">
        <v>62.5717356888293</v>
      </c>
      <c r="G26" s="71">
        <v>389483.43449999997</v>
      </c>
      <c r="H26" s="72">
        <v>12.2963156986334</v>
      </c>
      <c r="I26" s="71">
        <v>106866.6859</v>
      </c>
      <c r="J26" s="72">
        <v>24.433621537404498</v>
      </c>
      <c r="K26" s="71">
        <v>87133.174400000004</v>
      </c>
      <c r="L26" s="72">
        <v>22.371471205664299</v>
      </c>
      <c r="M26" s="72">
        <v>0.22647529641706701</v>
      </c>
      <c r="N26" s="71">
        <v>7980214.8310000002</v>
      </c>
      <c r="O26" s="71">
        <v>100085406.1019</v>
      </c>
      <c r="P26" s="71">
        <v>31863</v>
      </c>
      <c r="Q26" s="71">
        <v>32094</v>
      </c>
      <c r="R26" s="72">
        <v>-0.71976070293512395</v>
      </c>
      <c r="S26" s="71">
        <v>13.726753513479601</v>
      </c>
      <c r="T26" s="71">
        <v>14.0205597588334</v>
      </c>
      <c r="U26" s="73">
        <v>-2.14039135375547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181270.15539999999</v>
      </c>
      <c r="E27" s="71">
        <v>285802.96590000001</v>
      </c>
      <c r="F27" s="72">
        <v>63.424868538077</v>
      </c>
      <c r="G27" s="71">
        <v>200320.4045</v>
      </c>
      <c r="H27" s="72">
        <v>-9.5098894930595996</v>
      </c>
      <c r="I27" s="71">
        <v>51131.256600000001</v>
      </c>
      <c r="J27" s="72">
        <v>28.2072117647669</v>
      </c>
      <c r="K27" s="71">
        <v>64424.629000000001</v>
      </c>
      <c r="L27" s="72">
        <v>32.1607921872981</v>
      </c>
      <c r="M27" s="72">
        <v>-0.20633991388603901</v>
      </c>
      <c r="N27" s="71">
        <v>3481606.1518000001</v>
      </c>
      <c r="O27" s="71">
        <v>37570980.738300003</v>
      </c>
      <c r="P27" s="71">
        <v>26332</v>
      </c>
      <c r="Q27" s="71">
        <v>27495</v>
      </c>
      <c r="R27" s="72">
        <v>-4.2298599745408296</v>
      </c>
      <c r="S27" s="71">
        <v>6.8840253455871201</v>
      </c>
      <c r="T27" s="71">
        <v>7.2703028041462101</v>
      </c>
      <c r="U27" s="73">
        <v>-5.6112149384619201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698392.27560000005</v>
      </c>
      <c r="E28" s="71">
        <v>909650.77220000001</v>
      </c>
      <c r="F28" s="72">
        <v>76.775867942257804</v>
      </c>
      <c r="G28" s="71">
        <v>731379.26069999998</v>
      </c>
      <c r="H28" s="72">
        <v>-4.5102434362752204</v>
      </c>
      <c r="I28" s="71">
        <v>13030.249599999999</v>
      </c>
      <c r="J28" s="72">
        <v>1.86574938687652</v>
      </c>
      <c r="K28" s="71">
        <v>31038.17</v>
      </c>
      <c r="L28" s="72">
        <v>4.2437859080517999</v>
      </c>
      <c r="M28" s="72">
        <v>-0.58018628031227404</v>
      </c>
      <c r="N28" s="71">
        <v>12607618.1534</v>
      </c>
      <c r="O28" s="71">
        <v>131330956.649</v>
      </c>
      <c r="P28" s="71">
        <v>40079</v>
      </c>
      <c r="Q28" s="71">
        <v>38438</v>
      </c>
      <c r="R28" s="72">
        <v>4.2692127582080204</v>
      </c>
      <c r="S28" s="71">
        <v>17.4253917413109</v>
      </c>
      <c r="T28" s="71">
        <v>17.364958598262099</v>
      </c>
      <c r="U28" s="73">
        <v>0.34681081462005497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670281.81980000006</v>
      </c>
      <c r="E29" s="71">
        <v>763257.15919999999</v>
      </c>
      <c r="F29" s="72">
        <v>87.818608934182706</v>
      </c>
      <c r="G29" s="71">
        <v>666393.96340000001</v>
      </c>
      <c r="H29" s="72">
        <v>0.58341710962743798</v>
      </c>
      <c r="I29" s="71">
        <v>98108.191800000001</v>
      </c>
      <c r="J29" s="72">
        <v>14.6368570505573</v>
      </c>
      <c r="K29" s="71">
        <v>85078.176300000006</v>
      </c>
      <c r="L29" s="72">
        <v>12.766948827976099</v>
      </c>
      <c r="M29" s="72">
        <v>0.15315344153656901</v>
      </c>
      <c r="N29" s="71">
        <v>11125859.333699999</v>
      </c>
      <c r="O29" s="71">
        <v>99639442.770600006</v>
      </c>
      <c r="P29" s="71">
        <v>105369</v>
      </c>
      <c r="Q29" s="71">
        <v>100542</v>
      </c>
      <c r="R29" s="72">
        <v>4.80097869547056</v>
      </c>
      <c r="S29" s="71">
        <v>6.3612810200343599</v>
      </c>
      <c r="T29" s="71">
        <v>6.2993946649161501</v>
      </c>
      <c r="U29" s="73">
        <v>0.97285994634249895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1280032.4846000001</v>
      </c>
      <c r="E30" s="71">
        <v>1413593.5711000001</v>
      </c>
      <c r="F30" s="72">
        <v>90.551662851998699</v>
      </c>
      <c r="G30" s="71">
        <v>882800.8199</v>
      </c>
      <c r="H30" s="72">
        <v>44.996748501547202</v>
      </c>
      <c r="I30" s="71">
        <v>135111.40659999999</v>
      </c>
      <c r="J30" s="72">
        <v>10.5553107616813</v>
      </c>
      <c r="K30" s="71">
        <v>102457.5454</v>
      </c>
      <c r="L30" s="72">
        <v>11.6059640057432</v>
      </c>
      <c r="M30" s="72">
        <v>0.31870626094464299</v>
      </c>
      <c r="N30" s="71">
        <v>19882132.688999999</v>
      </c>
      <c r="O30" s="71">
        <v>174451642.736</v>
      </c>
      <c r="P30" s="71">
        <v>74822</v>
      </c>
      <c r="Q30" s="71">
        <v>57924</v>
      </c>
      <c r="R30" s="72">
        <v>29.1727090670534</v>
      </c>
      <c r="S30" s="71">
        <v>17.107702074256199</v>
      </c>
      <c r="T30" s="71">
        <v>16.4581819763829</v>
      </c>
      <c r="U30" s="73">
        <v>3.7966530808996599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575726.71649999998</v>
      </c>
      <c r="E31" s="71">
        <v>932462.00139999995</v>
      </c>
      <c r="F31" s="72">
        <v>61.742646417291297</v>
      </c>
      <c r="G31" s="71">
        <v>490995.32010000001</v>
      </c>
      <c r="H31" s="72">
        <v>17.257068027194801</v>
      </c>
      <c r="I31" s="71">
        <v>28473.4149</v>
      </c>
      <c r="J31" s="72">
        <v>4.94564766302625</v>
      </c>
      <c r="K31" s="71">
        <v>33767.209799999997</v>
      </c>
      <c r="L31" s="72">
        <v>6.8772976885243402</v>
      </c>
      <c r="M31" s="72">
        <v>-0.156773240411472</v>
      </c>
      <c r="N31" s="71">
        <v>24886511.542100001</v>
      </c>
      <c r="O31" s="71">
        <v>181301018.56549999</v>
      </c>
      <c r="P31" s="71">
        <v>23568</v>
      </c>
      <c r="Q31" s="71">
        <v>22365</v>
      </c>
      <c r="R31" s="72">
        <v>5.3789403085177803</v>
      </c>
      <c r="S31" s="71">
        <v>24.428323001527499</v>
      </c>
      <c r="T31" s="71">
        <v>24.928333015873001</v>
      </c>
      <c r="U31" s="73">
        <v>-2.0468454355800598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96218.837400000004</v>
      </c>
      <c r="E32" s="71">
        <v>170201.4509</v>
      </c>
      <c r="F32" s="72">
        <v>56.532325013217601</v>
      </c>
      <c r="G32" s="71">
        <v>116649.76820000001</v>
      </c>
      <c r="H32" s="72">
        <v>-17.514763308376601</v>
      </c>
      <c r="I32" s="71">
        <v>29194.518400000001</v>
      </c>
      <c r="J32" s="72">
        <v>30.341790847703599</v>
      </c>
      <c r="K32" s="71">
        <v>37101.389900000002</v>
      </c>
      <c r="L32" s="72">
        <v>31.805798221894801</v>
      </c>
      <c r="M32" s="72">
        <v>-0.21311523695774001</v>
      </c>
      <c r="N32" s="71">
        <v>1569476.2977</v>
      </c>
      <c r="O32" s="71">
        <v>18194666.495999999</v>
      </c>
      <c r="P32" s="71">
        <v>21770</v>
      </c>
      <c r="Q32" s="71">
        <v>20272</v>
      </c>
      <c r="R32" s="72">
        <v>7.3895027624309302</v>
      </c>
      <c r="S32" s="71">
        <v>4.4197904180064302</v>
      </c>
      <c r="T32" s="71">
        <v>4.7006876578531998</v>
      </c>
      <c r="U32" s="73">
        <v>-6.3554425273736399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35.078299999999999</v>
      </c>
      <c r="O33" s="71">
        <v>173.4545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115551.0233</v>
      </c>
      <c r="E35" s="71">
        <v>153314.34090000001</v>
      </c>
      <c r="F35" s="72">
        <v>75.368698467267805</v>
      </c>
      <c r="G35" s="71">
        <v>96031.059099999999</v>
      </c>
      <c r="H35" s="72">
        <v>20.326719691462799</v>
      </c>
      <c r="I35" s="71">
        <v>15678.2675</v>
      </c>
      <c r="J35" s="72">
        <v>13.568263657254899</v>
      </c>
      <c r="K35" s="71">
        <v>4574.5410000000002</v>
      </c>
      <c r="L35" s="72">
        <v>4.7636056947329903</v>
      </c>
      <c r="M35" s="72">
        <v>2.4272875683046702</v>
      </c>
      <c r="N35" s="71">
        <v>2065783.2006000001</v>
      </c>
      <c r="O35" s="71">
        <v>28361117.9892</v>
      </c>
      <c r="P35" s="71">
        <v>8888</v>
      </c>
      <c r="Q35" s="71">
        <v>7076</v>
      </c>
      <c r="R35" s="72">
        <v>25.607687959299</v>
      </c>
      <c r="S35" s="71">
        <v>13.00079020027</v>
      </c>
      <c r="T35" s="71">
        <v>14.015983747880201</v>
      </c>
      <c r="U35" s="73">
        <v>-7.8087064860799504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52166.77</v>
      </c>
      <c r="E36" s="74"/>
      <c r="F36" s="74"/>
      <c r="G36" s="74"/>
      <c r="H36" s="74"/>
      <c r="I36" s="71">
        <v>4277.25</v>
      </c>
      <c r="J36" s="72">
        <v>8.1991850367580703</v>
      </c>
      <c r="K36" s="74"/>
      <c r="L36" s="74"/>
      <c r="M36" s="74"/>
      <c r="N36" s="71">
        <v>1586351.46</v>
      </c>
      <c r="O36" s="71">
        <v>5452537.3499999996</v>
      </c>
      <c r="P36" s="71">
        <v>70</v>
      </c>
      <c r="Q36" s="71">
        <v>49</v>
      </c>
      <c r="R36" s="72">
        <v>42.857142857142897</v>
      </c>
      <c r="S36" s="71">
        <v>745.23957142857205</v>
      </c>
      <c r="T36" s="71">
        <v>1066.7365306122499</v>
      </c>
      <c r="U36" s="73">
        <v>-43.140081593813697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127158.71</v>
      </c>
      <c r="E37" s="71">
        <v>80618.754000000001</v>
      </c>
      <c r="F37" s="72">
        <v>157.72844864359999</v>
      </c>
      <c r="G37" s="71">
        <v>134278.69</v>
      </c>
      <c r="H37" s="72">
        <v>-5.3023901260877802</v>
      </c>
      <c r="I37" s="71">
        <v>-27239.3</v>
      </c>
      <c r="J37" s="72">
        <v>-21.421497591474498</v>
      </c>
      <c r="K37" s="71">
        <v>-15801.72</v>
      </c>
      <c r="L37" s="72">
        <v>-11.767853856781</v>
      </c>
      <c r="M37" s="72">
        <v>0.72381867290396196</v>
      </c>
      <c r="N37" s="71">
        <v>8750295.5800000001</v>
      </c>
      <c r="O37" s="71">
        <v>77881758.079999998</v>
      </c>
      <c r="P37" s="71">
        <v>83</v>
      </c>
      <c r="Q37" s="71">
        <v>37</v>
      </c>
      <c r="R37" s="72">
        <v>124.324324324324</v>
      </c>
      <c r="S37" s="71">
        <v>1532.0326506024101</v>
      </c>
      <c r="T37" s="71">
        <v>2435.3675675675699</v>
      </c>
      <c r="U37" s="73">
        <v>-58.963163520696398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54848.76</v>
      </c>
      <c r="E38" s="71">
        <v>65118.923499999997</v>
      </c>
      <c r="F38" s="72">
        <v>84.228603686914497</v>
      </c>
      <c r="G38" s="71">
        <v>88701.71</v>
      </c>
      <c r="H38" s="72">
        <v>-38.164935039020101</v>
      </c>
      <c r="I38" s="71">
        <v>-2555.4899999999998</v>
      </c>
      <c r="J38" s="72">
        <v>-4.65915728997338</v>
      </c>
      <c r="K38" s="71">
        <v>-3128.19</v>
      </c>
      <c r="L38" s="72">
        <v>-3.5266400162973199</v>
      </c>
      <c r="M38" s="72">
        <v>-0.18307711488112899</v>
      </c>
      <c r="N38" s="71">
        <v>14327638.01</v>
      </c>
      <c r="O38" s="71">
        <v>61121721.210000001</v>
      </c>
      <c r="P38" s="71">
        <v>26</v>
      </c>
      <c r="Q38" s="71">
        <v>18</v>
      </c>
      <c r="R38" s="72">
        <v>44.4444444444444</v>
      </c>
      <c r="S38" s="71">
        <v>2109.5676923076899</v>
      </c>
      <c r="T38" s="71">
        <v>2316.0500000000002</v>
      </c>
      <c r="U38" s="73">
        <v>-9.7878967546394797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101630.9</v>
      </c>
      <c r="E39" s="71">
        <v>51479.188300000002</v>
      </c>
      <c r="F39" s="72">
        <v>197.42133346729599</v>
      </c>
      <c r="G39" s="71">
        <v>110854.78</v>
      </c>
      <c r="H39" s="72">
        <v>-8.32068766001791</v>
      </c>
      <c r="I39" s="71">
        <v>-8823.92</v>
      </c>
      <c r="J39" s="72">
        <v>-8.6823200424280405</v>
      </c>
      <c r="K39" s="71">
        <v>-11354.75</v>
      </c>
      <c r="L39" s="72">
        <v>-10.242905177386101</v>
      </c>
      <c r="M39" s="72">
        <v>-0.222887337898236</v>
      </c>
      <c r="N39" s="71">
        <v>7544445.71</v>
      </c>
      <c r="O39" s="71">
        <v>47075903.079999998</v>
      </c>
      <c r="P39" s="71">
        <v>67</v>
      </c>
      <c r="Q39" s="71">
        <v>89</v>
      </c>
      <c r="R39" s="72">
        <v>-24.7191011235955</v>
      </c>
      <c r="S39" s="71">
        <v>1516.8791044776101</v>
      </c>
      <c r="T39" s="71">
        <v>1422.43460674157</v>
      </c>
      <c r="U39" s="73">
        <v>6.2262376386656202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2.2799999999999998</v>
      </c>
      <c r="E40" s="74"/>
      <c r="F40" s="74"/>
      <c r="G40" s="71">
        <v>1.03</v>
      </c>
      <c r="H40" s="72">
        <v>121.359223300971</v>
      </c>
      <c r="I40" s="71">
        <v>2.27</v>
      </c>
      <c r="J40" s="72">
        <v>99.561403508771903</v>
      </c>
      <c r="K40" s="71">
        <v>0.72</v>
      </c>
      <c r="L40" s="72">
        <v>69.902912621359206</v>
      </c>
      <c r="M40" s="72">
        <v>2.1527777777777799</v>
      </c>
      <c r="N40" s="71">
        <v>95.88</v>
      </c>
      <c r="O40" s="71">
        <v>2693.12</v>
      </c>
      <c r="P40" s="71">
        <v>10</v>
      </c>
      <c r="Q40" s="71">
        <v>4</v>
      </c>
      <c r="R40" s="72">
        <v>150</v>
      </c>
      <c r="S40" s="71">
        <v>0.22800000000000001</v>
      </c>
      <c r="T40" s="71">
        <v>0.73499999999999999</v>
      </c>
      <c r="U40" s="73">
        <v>-222.36842105263199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80125.640599999999</v>
      </c>
      <c r="E41" s="71">
        <v>94271.134999999995</v>
      </c>
      <c r="F41" s="72">
        <v>84.994882685988699</v>
      </c>
      <c r="G41" s="71">
        <v>148967.52189999999</v>
      </c>
      <c r="H41" s="72">
        <v>-46.212678053550903</v>
      </c>
      <c r="I41" s="71">
        <v>4747.3671000000004</v>
      </c>
      <c r="J41" s="72">
        <v>5.9249037691937003</v>
      </c>
      <c r="K41" s="71">
        <v>7006.2166999999999</v>
      </c>
      <c r="L41" s="72">
        <v>4.7031840300754899</v>
      </c>
      <c r="M41" s="72">
        <v>-0.32240647081327101</v>
      </c>
      <c r="N41" s="71">
        <v>2282053.8547</v>
      </c>
      <c r="O41" s="71">
        <v>32847262.614799999</v>
      </c>
      <c r="P41" s="71">
        <v>174</v>
      </c>
      <c r="Q41" s="71">
        <v>184</v>
      </c>
      <c r="R41" s="72">
        <v>-5.4347826086956497</v>
      </c>
      <c r="S41" s="71">
        <v>460.49218735632201</v>
      </c>
      <c r="T41" s="71">
        <v>554.33389076086996</v>
      </c>
      <c r="U41" s="73">
        <v>-20.378565800060901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305611.64319999999</v>
      </c>
      <c r="E42" s="71">
        <v>292896.22360000003</v>
      </c>
      <c r="F42" s="72">
        <v>104.34127126793</v>
      </c>
      <c r="G42" s="71">
        <v>284947.27360000001</v>
      </c>
      <c r="H42" s="72">
        <v>7.2519976551900696</v>
      </c>
      <c r="I42" s="71">
        <v>21332.250499999998</v>
      </c>
      <c r="J42" s="72">
        <v>6.9801825207423898</v>
      </c>
      <c r="K42" s="71">
        <v>20130.6767</v>
      </c>
      <c r="L42" s="72">
        <v>7.0647023379696599</v>
      </c>
      <c r="M42" s="72">
        <v>5.9688693922545E-2</v>
      </c>
      <c r="N42" s="71">
        <v>6634897.9972999999</v>
      </c>
      <c r="O42" s="71">
        <v>77529060.5836</v>
      </c>
      <c r="P42" s="71">
        <v>1594</v>
      </c>
      <c r="Q42" s="71">
        <v>1358</v>
      </c>
      <c r="R42" s="72">
        <v>17.378497790868899</v>
      </c>
      <c r="S42" s="71">
        <v>191.72625043914701</v>
      </c>
      <c r="T42" s="71">
        <v>187.004027025037</v>
      </c>
      <c r="U42" s="73">
        <v>2.4630030594630399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58518.81</v>
      </c>
      <c r="E43" s="71">
        <v>34700.620600000002</v>
      </c>
      <c r="F43" s="72">
        <v>168.63908768248399</v>
      </c>
      <c r="G43" s="71">
        <v>61386.37</v>
      </c>
      <c r="H43" s="72">
        <v>-4.6713301340346396</v>
      </c>
      <c r="I43" s="71">
        <v>-1732.45</v>
      </c>
      <c r="J43" s="72">
        <v>-2.9605010764914699</v>
      </c>
      <c r="K43" s="71">
        <v>-5413.69</v>
      </c>
      <c r="L43" s="72">
        <v>-8.8190424030611396</v>
      </c>
      <c r="M43" s="72">
        <v>-0.67998721759095904</v>
      </c>
      <c r="N43" s="71">
        <v>4243582.3</v>
      </c>
      <c r="O43" s="71">
        <v>35715446.630000003</v>
      </c>
      <c r="P43" s="71">
        <v>46</v>
      </c>
      <c r="Q43" s="71">
        <v>47</v>
      </c>
      <c r="R43" s="72">
        <v>-2.12765957446809</v>
      </c>
      <c r="S43" s="71">
        <v>1272.14804347826</v>
      </c>
      <c r="T43" s="71">
        <v>1467.77617021277</v>
      </c>
      <c r="U43" s="73">
        <v>-15.377779947656499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49915.44</v>
      </c>
      <c r="E44" s="71">
        <v>7212.2215999999999</v>
      </c>
      <c r="F44" s="72">
        <v>692.09520683612902</v>
      </c>
      <c r="G44" s="71">
        <v>49579.51</v>
      </c>
      <c r="H44" s="72">
        <v>0.67755812834777696</v>
      </c>
      <c r="I44" s="71">
        <v>5888.11</v>
      </c>
      <c r="J44" s="72">
        <v>11.7961696821665</v>
      </c>
      <c r="K44" s="71">
        <v>6713.26</v>
      </c>
      <c r="L44" s="72">
        <v>13.5403919885453</v>
      </c>
      <c r="M44" s="72">
        <v>-0.122913457843134</v>
      </c>
      <c r="N44" s="71">
        <v>2010750.11</v>
      </c>
      <c r="O44" s="71">
        <v>12861560.5</v>
      </c>
      <c r="P44" s="71">
        <v>43</v>
      </c>
      <c r="Q44" s="71">
        <v>39</v>
      </c>
      <c r="R44" s="72">
        <v>10.2564102564103</v>
      </c>
      <c r="S44" s="71">
        <v>1160.82418604651</v>
      </c>
      <c r="T44" s="71">
        <v>516.30589743589803</v>
      </c>
      <c r="U44" s="73">
        <v>55.522472425879499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32387.301100000001</v>
      </c>
      <c r="E45" s="77"/>
      <c r="F45" s="77"/>
      <c r="G45" s="76">
        <v>8058.6112999999996</v>
      </c>
      <c r="H45" s="78">
        <v>301.896801996146</v>
      </c>
      <c r="I45" s="76">
        <v>5464.2097000000003</v>
      </c>
      <c r="J45" s="78">
        <v>16.8714573750018</v>
      </c>
      <c r="K45" s="76">
        <v>1059.4813999999999</v>
      </c>
      <c r="L45" s="78">
        <v>13.147195720930201</v>
      </c>
      <c r="M45" s="78">
        <v>4.1574380635658201</v>
      </c>
      <c r="N45" s="76">
        <v>211252.88140000001</v>
      </c>
      <c r="O45" s="76">
        <v>3536607.4345999998</v>
      </c>
      <c r="P45" s="76">
        <v>17</v>
      </c>
      <c r="Q45" s="76">
        <v>14</v>
      </c>
      <c r="R45" s="78">
        <v>21.428571428571399</v>
      </c>
      <c r="S45" s="76">
        <v>1905.1353588235299</v>
      </c>
      <c r="T45" s="76">
        <v>203.722642857143</v>
      </c>
      <c r="U45" s="79">
        <v>89.306657822835902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5:C25"/>
    <mergeCell ref="B26:C26"/>
    <mergeCell ref="B27:C27"/>
    <mergeCell ref="B28:C28"/>
    <mergeCell ref="B29:C29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52405</v>
      </c>
      <c r="D2" s="32">
        <v>475905.86343760701</v>
      </c>
      <c r="E2" s="32">
        <v>361464.95329487202</v>
      </c>
      <c r="F2" s="32">
        <v>114440.910142735</v>
      </c>
      <c r="G2" s="32">
        <v>361464.95329487202</v>
      </c>
      <c r="H2" s="32">
        <v>0.240469636822911</v>
      </c>
    </row>
    <row r="3" spans="1:8" ht="14.25" x14ac:dyDescent="0.2">
      <c r="A3" s="32">
        <v>2</v>
      </c>
      <c r="B3" s="33">
        <v>13</v>
      </c>
      <c r="C3" s="32">
        <v>10105</v>
      </c>
      <c r="D3" s="32">
        <v>56922.563599644498</v>
      </c>
      <c r="E3" s="32">
        <v>44119.3761260873</v>
      </c>
      <c r="F3" s="32">
        <v>12803.1874735572</v>
      </c>
      <c r="G3" s="32">
        <v>44119.3761260873</v>
      </c>
      <c r="H3" s="32">
        <v>0.22492288934149801</v>
      </c>
    </row>
    <row r="4" spans="1:8" ht="14.25" x14ac:dyDescent="0.2">
      <c r="A4" s="32">
        <v>3</v>
      </c>
      <c r="B4" s="33">
        <v>14</v>
      </c>
      <c r="C4" s="32">
        <v>98094</v>
      </c>
      <c r="D4" s="32">
        <v>98695.947501709394</v>
      </c>
      <c r="E4" s="32">
        <v>71798.842848717904</v>
      </c>
      <c r="F4" s="32">
        <v>26897.1046529915</v>
      </c>
      <c r="G4" s="32">
        <v>71798.842848717904</v>
      </c>
      <c r="H4" s="32">
        <v>0.27252491448573002</v>
      </c>
    </row>
    <row r="5" spans="1:8" ht="14.25" x14ac:dyDescent="0.2">
      <c r="A5" s="32">
        <v>4</v>
      </c>
      <c r="B5" s="33">
        <v>15</v>
      </c>
      <c r="C5" s="32">
        <v>2996</v>
      </c>
      <c r="D5" s="32">
        <v>56104.172218803396</v>
      </c>
      <c r="E5" s="32">
        <v>44696.710867521397</v>
      </c>
      <c r="F5" s="32">
        <v>11407.4613512821</v>
      </c>
      <c r="G5" s="32">
        <v>44696.710867521397</v>
      </c>
      <c r="H5" s="32">
        <v>0.20332643545284901</v>
      </c>
    </row>
    <row r="6" spans="1:8" ht="14.25" x14ac:dyDescent="0.2">
      <c r="A6" s="32">
        <v>5</v>
      </c>
      <c r="B6" s="33">
        <v>16</v>
      </c>
      <c r="C6" s="32">
        <v>3202</v>
      </c>
      <c r="D6" s="32">
        <v>176766.95363760699</v>
      </c>
      <c r="E6" s="32">
        <v>157889.26135640999</v>
      </c>
      <c r="F6" s="32">
        <v>18877.6922811966</v>
      </c>
      <c r="G6" s="32">
        <v>157889.26135640999</v>
      </c>
      <c r="H6" s="32">
        <v>0.10679423892713601</v>
      </c>
    </row>
    <row r="7" spans="1:8" ht="14.25" x14ac:dyDescent="0.2">
      <c r="A7" s="32">
        <v>6</v>
      </c>
      <c r="B7" s="33">
        <v>17</v>
      </c>
      <c r="C7" s="32">
        <v>18247</v>
      </c>
      <c r="D7" s="32">
        <v>231330.65498461499</v>
      </c>
      <c r="E7" s="32">
        <v>172255.92254017101</v>
      </c>
      <c r="F7" s="32">
        <v>59074.732444444402</v>
      </c>
      <c r="G7" s="32">
        <v>172255.92254017101</v>
      </c>
      <c r="H7" s="32">
        <v>0.25536923521170701</v>
      </c>
    </row>
    <row r="8" spans="1:8" ht="14.25" x14ac:dyDescent="0.2">
      <c r="A8" s="32">
        <v>7</v>
      </c>
      <c r="B8" s="33">
        <v>18</v>
      </c>
      <c r="C8" s="32">
        <v>51898</v>
      </c>
      <c r="D8" s="32">
        <v>138821.98013846201</v>
      </c>
      <c r="E8" s="32">
        <v>110634.352982051</v>
      </c>
      <c r="F8" s="32">
        <v>28187.627156410301</v>
      </c>
      <c r="G8" s="32">
        <v>110634.352982051</v>
      </c>
      <c r="H8" s="32">
        <v>0.20304873283248001</v>
      </c>
    </row>
    <row r="9" spans="1:8" ht="14.25" x14ac:dyDescent="0.2">
      <c r="A9" s="32">
        <v>8</v>
      </c>
      <c r="B9" s="33">
        <v>19</v>
      </c>
      <c r="C9" s="32">
        <v>11888</v>
      </c>
      <c r="D9" s="32">
        <v>107248.416205983</v>
      </c>
      <c r="E9" s="32">
        <v>83187.613131623904</v>
      </c>
      <c r="F9" s="32">
        <v>24060.803074358999</v>
      </c>
      <c r="G9" s="32">
        <v>83187.613131623904</v>
      </c>
      <c r="H9" s="32">
        <v>0.22434646520231499</v>
      </c>
    </row>
    <row r="10" spans="1:8" ht="14.25" x14ac:dyDescent="0.2">
      <c r="A10" s="32">
        <v>9</v>
      </c>
      <c r="B10" s="33">
        <v>21</v>
      </c>
      <c r="C10" s="32">
        <v>160013</v>
      </c>
      <c r="D10" s="32">
        <v>682141.478295726</v>
      </c>
      <c r="E10" s="32">
        <v>631544.96125042695</v>
      </c>
      <c r="F10" s="32">
        <v>50596.517045299101</v>
      </c>
      <c r="G10" s="32">
        <v>631544.96125042695</v>
      </c>
      <c r="H10" s="35">
        <v>7.4173054498474902E-2</v>
      </c>
    </row>
    <row r="11" spans="1:8" ht="14.25" x14ac:dyDescent="0.2">
      <c r="A11" s="32">
        <v>10</v>
      </c>
      <c r="B11" s="33">
        <v>22</v>
      </c>
      <c r="C11" s="32">
        <v>27450</v>
      </c>
      <c r="D11" s="32">
        <v>426105.63388034201</v>
      </c>
      <c r="E11" s="32">
        <v>389652.30434700899</v>
      </c>
      <c r="F11" s="32">
        <v>36453.329533333301</v>
      </c>
      <c r="G11" s="32">
        <v>389652.30434700899</v>
      </c>
      <c r="H11" s="32">
        <v>8.5549982527501803E-2</v>
      </c>
    </row>
    <row r="12" spans="1:8" ht="14.25" x14ac:dyDescent="0.2">
      <c r="A12" s="32">
        <v>11</v>
      </c>
      <c r="B12" s="33">
        <v>23</v>
      </c>
      <c r="C12" s="32">
        <v>154933.71</v>
      </c>
      <c r="D12" s="32">
        <v>1175237.07176478</v>
      </c>
      <c r="E12" s="32">
        <v>1045260.13197061</v>
      </c>
      <c r="F12" s="32">
        <v>129976.93979416099</v>
      </c>
      <c r="G12" s="32">
        <v>1045260.13197061</v>
      </c>
      <c r="H12" s="32">
        <v>0.110596357889718</v>
      </c>
    </row>
    <row r="13" spans="1:8" ht="14.25" x14ac:dyDescent="0.2">
      <c r="A13" s="32">
        <v>12</v>
      </c>
      <c r="B13" s="33">
        <v>24</v>
      </c>
      <c r="C13" s="32">
        <v>24991.444</v>
      </c>
      <c r="D13" s="32">
        <v>401695.83644359</v>
      </c>
      <c r="E13" s="32">
        <v>371777.905317094</v>
      </c>
      <c r="F13" s="32">
        <v>29917.9311264957</v>
      </c>
      <c r="G13" s="32">
        <v>371777.905317094</v>
      </c>
      <c r="H13" s="32">
        <v>7.4479067025871704E-2</v>
      </c>
    </row>
    <row r="14" spans="1:8" ht="14.25" x14ac:dyDescent="0.2">
      <c r="A14" s="32">
        <v>13</v>
      </c>
      <c r="B14" s="33">
        <v>25</v>
      </c>
      <c r="C14" s="32">
        <v>75581</v>
      </c>
      <c r="D14" s="32">
        <v>826189.34490000003</v>
      </c>
      <c r="E14" s="32">
        <v>764436.71189999999</v>
      </c>
      <c r="F14" s="32">
        <v>61752.633000000002</v>
      </c>
      <c r="G14" s="32">
        <v>764436.71189999999</v>
      </c>
      <c r="H14" s="32">
        <v>7.4743923267945794E-2</v>
      </c>
    </row>
    <row r="15" spans="1:8" ht="14.25" x14ac:dyDescent="0.2">
      <c r="A15" s="32">
        <v>14</v>
      </c>
      <c r="B15" s="33">
        <v>26</v>
      </c>
      <c r="C15" s="32">
        <v>90779</v>
      </c>
      <c r="D15" s="32">
        <v>294957.65143873403</v>
      </c>
      <c r="E15" s="32">
        <v>266484.534518153</v>
      </c>
      <c r="F15" s="32">
        <v>28473.116920580898</v>
      </c>
      <c r="G15" s="32">
        <v>266484.534518153</v>
      </c>
      <c r="H15" s="32">
        <v>9.6532898135362005E-2</v>
      </c>
    </row>
    <row r="16" spans="1:8" ht="14.25" x14ac:dyDescent="0.2">
      <c r="A16" s="32">
        <v>15</v>
      </c>
      <c r="B16" s="33">
        <v>27</v>
      </c>
      <c r="C16" s="32">
        <v>165591.883</v>
      </c>
      <c r="D16" s="32">
        <v>1083329.9868999999</v>
      </c>
      <c r="E16" s="32">
        <v>1028531.1776000001</v>
      </c>
      <c r="F16" s="32">
        <v>54798.809300000001</v>
      </c>
      <c r="G16" s="32">
        <v>1028531.1776000001</v>
      </c>
      <c r="H16" s="32">
        <v>5.0583672530665702E-2</v>
      </c>
    </row>
    <row r="17" spans="1:8" ht="14.25" x14ac:dyDescent="0.2">
      <c r="A17" s="32">
        <v>16</v>
      </c>
      <c r="B17" s="33">
        <v>29</v>
      </c>
      <c r="C17" s="32">
        <v>200117</v>
      </c>
      <c r="D17" s="32">
        <v>2573629.7822547001</v>
      </c>
      <c r="E17" s="32">
        <v>2348860.6059692302</v>
      </c>
      <c r="F17" s="32">
        <v>224769.17628546999</v>
      </c>
      <c r="G17" s="32">
        <v>2348860.6059692302</v>
      </c>
      <c r="H17" s="32">
        <v>8.7335473748114095E-2</v>
      </c>
    </row>
    <row r="18" spans="1:8" ht="14.25" x14ac:dyDescent="0.2">
      <c r="A18" s="32">
        <v>17</v>
      </c>
      <c r="B18" s="33">
        <v>31</v>
      </c>
      <c r="C18" s="32">
        <v>26579.545999999998</v>
      </c>
      <c r="D18" s="32">
        <v>186458.49898230101</v>
      </c>
      <c r="E18" s="32">
        <v>159089.10221373799</v>
      </c>
      <c r="F18" s="32">
        <v>27369.396768562699</v>
      </c>
      <c r="G18" s="32">
        <v>159089.10221373799</v>
      </c>
      <c r="H18" s="32">
        <v>0.14678546120421501</v>
      </c>
    </row>
    <row r="19" spans="1:8" ht="14.25" x14ac:dyDescent="0.2">
      <c r="A19" s="32">
        <v>18</v>
      </c>
      <c r="B19" s="33">
        <v>32</v>
      </c>
      <c r="C19" s="32">
        <v>16165.922</v>
      </c>
      <c r="D19" s="32">
        <v>190935.720751774</v>
      </c>
      <c r="E19" s="32">
        <v>175998.061218474</v>
      </c>
      <c r="F19" s="32">
        <v>14937.6595332995</v>
      </c>
      <c r="G19" s="32">
        <v>175998.061218474</v>
      </c>
      <c r="H19" s="32">
        <v>7.8233970440341097E-2</v>
      </c>
    </row>
    <row r="20" spans="1:8" ht="14.25" x14ac:dyDescent="0.2">
      <c r="A20" s="32">
        <v>19</v>
      </c>
      <c r="B20" s="33">
        <v>33</v>
      </c>
      <c r="C20" s="32">
        <v>33222.205999999998</v>
      </c>
      <c r="D20" s="32">
        <v>437375.53015087399</v>
      </c>
      <c r="E20" s="32">
        <v>330508.84414644598</v>
      </c>
      <c r="F20" s="32">
        <v>106866.686004428</v>
      </c>
      <c r="G20" s="32">
        <v>330508.84414644598</v>
      </c>
      <c r="H20" s="32">
        <v>0.244336225137158</v>
      </c>
    </row>
    <row r="21" spans="1:8" ht="14.25" x14ac:dyDescent="0.2">
      <c r="A21" s="32">
        <v>20</v>
      </c>
      <c r="B21" s="33">
        <v>34</v>
      </c>
      <c r="C21" s="32">
        <v>41073.701999999997</v>
      </c>
      <c r="D21" s="32">
        <v>181270.09611053599</v>
      </c>
      <c r="E21" s="32">
        <v>130138.90347069901</v>
      </c>
      <c r="F21" s="32">
        <v>51131.1926398375</v>
      </c>
      <c r="G21" s="32">
        <v>130138.90347069901</v>
      </c>
      <c r="H21" s="32">
        <v>0.28207185706272397</v>
      </c>
    </row>
    <row r="22" spans="1:8" ht="14.25" x14ac:dyDescent="0.2">
      <c r="A22" s="32">
        <v>21</v>
      </c>
      <c r="B22" s="33">
        <v>35</v>
      </c>
      <c r="C22" s="32">
        <v>31873.716</v>
      </c>
      <c r="D22" s="32">
        <v>698392.27139026497</v>
      </c>
      <c r="E22" s="32">
        <v>685362.03747610596</v>
      </c>
      <c r="F22" s="32">
        <v>13030.2339141593</v>
      </c>
      <c r="G22" s="32">
        <v>685362.03747610596</v>
      </c>
      <c r="H22" s="32">
        <v>1.8657471521299099E-2</v>
      </c>
    </row>
    <row r="23" spans="1:8" ht="14.25" x14ac:dyDescent="0.2">
      <c r="A23" s="32">
        <v>22</v>
      </c>
      <c r="B23" s="33">
        <v>36</v>
      </c>
      <c r="C23" s="32">
        <v>154895.78</v>
      </c>
      <c r="D23" s="32">
        <v>670281.82224247803</v>
      </c>
      <c r="E23" s="32">
        <v>572173.59904630203</v>
      </c>
      <c r="F23" s="32">
        <v>98108.223196175502</v>
      </c>
      <c r="G23" s="32">
        <v>572173.59904630203</v>
      </c>
      <c r="H23" s="32">
        <v>0.14636861681247301</v>
      </c>
    </row>
    <row r="24" spans="1:8" ht="14.25" x14ac:dyDescent="0.2">
      <c r="A24" s="32">
        <v>23</v>
      </c>
      <c r="B24" s="33">
        <v>37</v>
      </c>
      <c r="C24" s="32">
        <v>132400.05100000001</v>
      </c>
      <c r="D24" s="32">
        <v>1280032.5241769899</v>
      </c>
      <c r="E24" s="32">
        <v>1144920.9793058201</v>
      </c>
      <c r="F24" s="32">
        <v>135111.544871174</v>
      </c>
      <c r="G24" s="32">
        <v>1144920.9793058201</v>
      </c>
      <c r="H24" s="32">
        <v>0.105553212374854</v>
      </c>
    </row>
    <row r="25" spans="1:8" ht="14.25" x14ac:dyDescent="0.2">
      <c r="A25" s="32">
        <v>24</v>
      </c>
      <c r="B25" s="33">
        <v>38</v>
      </c>
      <c r="C25" s="32">
        <v>127293.42</v>
      </c>
      <c r="D25" s="32">
        <v>575726.62025663699</v>
      </c>
      <c r="E25" s="32">
        <v>547253.32429469004</v>
      </c>
      <c r="F25" s="32">
        <v>28473.2959619469</v>
      </c>
      <c r="G25" s="32">
        <v>547253.32429469004</v>
      </c>
      <c r="H25" s="32">
        <v>4.9456278310102401E-2</v>
      </c>
    </row>
    <row r="26" spans="1:8" ht="14.25" x14ac:dyDescent="0.2">
      <c r="A26" s="32">
        <v>25</v>
      </c>
      <c r="B26" s="33">
        <v>39</v>
      </c>
      <c r="C26" s="32">
        <v>74973.505000000005</v>
      </c>
      <c r="D26" s="32">
        <v>96218.679041313095</v>
      </c>
      <c r="E26" s="32">
        <v>67024.319480245496</v>
      </c>
      <c r="F26" s="32">
        <v>29194.3595610675</v>
      </c>
      <c r="G26" s="32">
        <v>67024.319480245496</v>
      </c>
      <c r="H26" s="32">
        <v>0.30341675703667098</v>
      </c>
    </row>
    <row r="27" spans="1:8" ht="14.25" x14ac:dyDescent="0.2">
      <c r="A27" s="32">
        <v>26</v>
      </c>
      <c r="B27" s="33">
        <v>42</v>
      </c>
      <c r="C27" s="32">
        <v>6952.0709999999999</v>
      </c>
      <c r="D27" s="32">
        <v>115551.0236</v>
      </c>
      <c r="E27" s="32">
        <v>99872.754300000001</v>
      </c>
      <c r="F27" s="32">
        <v>15678.2693</v>
      </c>
      <c r="G27" s="32">
        <v>99872.754300000001</v>
      </c>
      <c r="H27" s="32">
        <v>0.135682651797816</v>
      </c>
    </row>
    <row r="28" spans="1:8" ht="14.25" x14ac:dyDescent="0.2">
      <c r="A28" s="32">
        <v>27</v>
      </c>
      <c r="B28" s="33">
        <v>75</v>
      </c>
      <c r="C28" s="32">
        <v>173</v>
      </c>
      <c r="D28" s="32">
        <v>80125.641025641002</v>
      </c>
      <c r="E28" s="32">
        <v>75378.2735042735</v>
      </c>
      <c r="F28" s="32">
        <v>4747.3675213675197</v>
      </c>
      <c r="G28" s="32">
        <v>75378.2735042735</v>
      </c>
      <c r="H28" s="32">
        <v>5.9249042636031E-2</v>
      </c>
    </row>
    <row r="29" spans="1:8" ht="14.25" x14ac:dyDescent="0.2">
      <c r="A29" s="32">
        <v>28</v>
      </c>
      <c r="B29" s="33">
        <v>76</v>
      </c>
      <c r="C29" s="32">
        <v>1640</v>
      </c>
      <c r="D29" s="32">
        <v>305611.63725042698</v>
      </c>
      <c r="E29" s="32">
        <v>284279.393805128</v>
      </c>
      <c r="F29" s="32">
        <v>21332.2434452991</v>
      </c>
      <c r="G29" s="32">
        <v>284279.393805128</v>
      </c>
      <c r="H29" s="32">
        <v>6.98018034824337E-2</v>
      </c>
    </row>
    <row r="30" spans="1:8" ht="14.25" x14ac:dyDescent="0.2">
      <c r="A30" s="32">
        <v>29</v>
      </c>
      <c r="B30" s="33">
        <v>99</v>
      </c>
      <c r="C30" s="32">
        <v>19</v>
      </c>
      <c r="D30" s="32">
        <v>32387.301263141999</v>
      </c>
      <c r="E30" s="32">
        <v>26923.091309280699</v>
      </c>
      <c r="F30" s="32">
        <v>5464.2099538612802</v>
      </c>
      <c r="G30" s="32">
        <v>26923.091309280699</v>
      </c>
      <c r="H30" s="32">
        <v>0.16871458073846299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58</v>
      </c>
      <c r="D32" s="38">
        <v>52166.77</v>
      </c>
      <c r="E32" s="38">
        <v>47889.52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60</v>
      </c>
      <c r="D33" s="38">
        <v>127158.71</v>
      </c>
      <c r="E33" s="38">
        <v>154398.01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20</v>
      </c>
      <c r="D34" s="38">
        <v>54848.76</v>
      </c>
      <c r="E34" s="38">
        <v>57404.25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57</v>
      </c>
      <c r="D35" s="38">
        <v>101630.9</v>
      </c>
      <c r="E35" s="38">
        <v>110454.82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64</v>
      </c>
      <c r="D36" s="38">
        <v>2.2799999999999998</v>
      </c>
      <c r="E36" s="38">
        <v>0.01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42</v>
      </c>
      <c r="D37" s="38">
        <v>58518.81</v>
      </c>
      <c r="E37" s="38">
        <v>60251.26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41</v>
      </c>
      <c r="D38" s="38">
        <v>49915.44</v>
      </c>
      <c r="E38" s="38">
        <v>44027.33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2015-05-15T00:29:56Z</dcterms:modified>
</cp:coreProperties>
</file>