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E4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<sst xmlns="http://schemas.openxmlformats.org/spreadsheetml/2006/main" count="117" uniqueCount="74">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</sst>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2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0" fontId="20" fillId="0" borderId="0" xfId="62" applyFont="1" applyAlignment="1">
      <alignment horizontal="right" vertical="center" wrapText="1"/>
    </xf>
    <xf numFmtId="0" fontId="21" fillId="33" borderId="13" xfId="62" applyFont="1" applyFill="1" applyBorder="1" applyAlignment="1">
      <alignment vertical="center" wrapText="1"/>
    </xf>
    <xf numFmtId="0" fontId="21" fillId="33" borderId="15" xfId="62" applyFont="1" applyFill="1" applyBorder="1" applyAlignment="1">
      <alignment vertical="center" wrapText="1"/>
    </xf>
    <xf numFmtId="49" fontId="22" fillId="33" borderId="13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5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  <xf numFmtId="49" fontId="21" fillId="33" borderId="13" xfId="62" applyNumberFormat="1" applyFont="1" applyFill="1" applyBorder="1" applyAlignment="1">
      <alignment horizontal="left" vertical="top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0" fontId="21" fillId="35" borderId="13" xfId="62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8" sqref="H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22245294.954699989</v>
      </c>
      <c r="F3" s="25">
        <f>RA!I7</f>
        <v>2234276.8678000001</v>
      </c>
      <c r="G3" s="16">
        <f>SUM(G4:G40)</f>
        <v>20011018.086900003</v>
      </c>
      <c r="H3" s="27">
        <f>RA!J7</f>
        <v>10.0438176807718</v>
      </c>
      <c r="I3" s="20">
        <f>SUM(I4:I40)</f>
        <v>22245300.800162856</v>
      </c>
      <c r="J3" s="21">
        <f>SUM(J4:J40)</f>
        <v>20011016.732804932</v>
      </c>
      <c r="K3" s="22">
        <f>E3-I3</f>
        <v>-5.845462866127491</v>
      </c>
      <c r="L3" s="22">
        <f>G3-J3</f>
        <v>1.354095071554184</v>
      </c>
    </row>
    <row r="4" spans="1:13" x14ac:dyDescent="0.15">
      <c r="A4" s="44">
        <f>RA!A8</f>
        <v>42140</v>
      </c>
      <c r="B4" s="12">
        <v>12</v>
      </c>
      <c r="C4" s="42" t="s">
        <v>6</v>
      </c>
      <c r="D4" s="42"/>
      <c r="E4" s="15">
        <f>VLOOKUP(C4,RA!B8:D36,3,0)</f>
        <v>657267.54209999996</v>
      </c>
      <c r="F4" s="25">
        <f>VLOOKUP(C4,RA!B8:I39,8,0)</f>
        <v>164592.48629999999</v>
      </c>
      <c r="G4" s="16">
        <f t="shared" ref="G4:G40" si="0">E4-F4</f>
        <v>492675.05579999997</v>
      </c>
      <c r="H4" s="27">
        <f>RA!J8</f>
        <v>25.041931292410901</v>
      </c>
      <c r="I4" s="20">
        <f>VLOOKUP(B4,RMS!B:D,3,FALSE)</f>
        <v>657268.49625982903</v>
      </c>
      <c r="J4" s="21">
        <f>VLOOKUP(B4,RMS!B:E,4,FALSE)</f>
        <v>492675.06866239302</v>
      </c>
      <c r="K4" s="22">
        <f t="shared" ref="K4:K40" si="1">E4-I4</f>
        <v>-0.95415982906706631</v>
      </c>
      <c r="L4" s="22">
        <f t="shared" ref="L4:L40" si="2">G4-J4</f>
        <v>-1.2862393050454557E-2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194303.13949999999</v>
      </c>
      <c r="F5" s="25">
        <f>VLOOKUP(C5,RA!B9:I40,8,0)</f>
        <v>32922.107000000004</v>
      </c>
      <c r="G5" s="16">
        <f t="shared" si="0"/>
        <v>161381.03249999997</v>
      </c>
      <c r="H5" s="27">
        <f>RA!J9</f>
        <v>16.9436824771429</v>
      </c>
      <c r="I5" s="20">
        <f>VLOOKUP(B5,RMS!B:D,3,FALSE)</f>
        <v>194303.22039901701</v>
      </c>
      <c r="J5" s="21">
        <f>VLOOKUP(B5,RMS!B:E,4,FALSE)</f>
        <v>161381.068147001</v>
      </c>
      <c r="K5" s="22">
        <f t="shared" si="1"/>
        <v>-8.0899017018964514E-2</v>
      </c>
      <c r="L5" s="22">
        <f t="shared" si="2"/>
        <v>-3.5647001030156389E-2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194680.3014</v>
      </c>
      <c r="F6" s="25">
        <f>VLOOKUP(C6,RA!B10:I41,8,0)</f>
        <v>55104.1178</v>
      </c>
      <c r="G6" s="16">
        <f t="shared" si="0"/>
        <v>139576.18359999999</v>
      </c>
      <c r="H6" s="27">
        <f>RA!J10</f>
        <v>28.3049273109457</v>
      </c>
      <c r="I6" s="20">
        <f>VLOOKUP(B6,RMS!B:D,3,FALSE)</f>
        <v>194682.93363675199</v>
      </c>
      <c r="J6" s="21">
        <f>VLOOKUP(B6,RMS!B:E,4,FALSE)</f>
        <v>139576.18367350401</v>
      </c>
      <c r="K6" s="22">
        <f>E6-I6</f>
        <v>-2.6322367519896943</v>
      </c>
      <c r="L6" s="22">
        <f t="shared" si="2"/>
        <v>-7.350402302108705E-5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96212.041800000006</v>
      </c>
      <c r="F7" s="25">
        <f>VLOOKUP(C7,RA!B11:I42,8,0)</f>
        <v>21397.090499999998</v>
      </c>
      <c r="G7" s="16">
        <f t="shared" si="0"/>
        <v>74814.951300000015</v>
      </c>
      <c r="H7" s="27">
        <f>RA!J11</f>
        <v>22.239513993974899</v>
      </c>
      <c r="I7" s="20">
        <f>VLOOKUP(B7,RMS!B:D,3,FALSE)</f>
        <v>96212.061243589706</v>
      </c>
      <c r="J7" s="21">
        <f>VLOOKUP(B7,RMS!B:E,4,FALSE)</f>
        <v>74814.951104273496</v>
      </c>
      <c r="K7" s="22">
        <f t="shared" si="1"/>
        <v>-1.9443589699221775E-2</v>
      </c>
      <c r="L7" s="22">
        <f t="shared" si="2"/>
        <v>1.9572651945054531E-4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340511.77159999998</v>
      </c>
      <c r="F8" s="25">
        <f>VLOOKUP(C8,RA!B12:I43,8,0)</f>
        <v>8124.6647000000003</v>
      </c>
      <c r="G8" s="16">
        <f t="shared" si="0"/>
        <v>332387.10689999996</v>
      </c>
      <c r="H8" s="27">
        <f>RA!J12</f>
        <v>2.38601580844731</v>
      </c>
      <c r="I8" s="20">
        <f>VLOOKUP(B8,RMS!B:D,3,FALSE)</f>
        <v>340511.76447350398</v>
      </c>
      <c r="J8" s="21">
        <f>VLOOKUP(B8,RMS!B:E,4,FALSE)</f>
        <v>332387.10789145302</v>
      </c>
      <c r="K8" s="22">
        <f t="shared" si="1"/>
        <v>7.1264959988184273E-3</v>
      </c>
      <c r="L8" s="22">
        <f t="shared" si="2"/>
        <v>-9.9145306739956141E-4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348903.20179999998</v>
      </c>
      <c r="F9" s="25">
        <f>VLOOKUP(C9,RA!B13:I44,8,0)</f>
        <v>78602.574999999997</v>
      </c>
      <c r="G9" s="16">
        <f t="shared" si="0"/>
        <v>270300.62679999997</v>
      </c>
      <c r="H9" s="27">
        <f>RA!J13</f>
        <v>22.5284762634701</v>
      </c>
      <c r="I9" s="20">
        <f>VLOOKUP(B9,RMS!B:D,3,FALSE)</f>
        <v>348903.59140598302</v>
      </c>
      <c r="J9" s="21">
        <f>VLOOKUP(B9,RMS!B:E,4,FALSE)</f>
        <v>270300.62497350399</v>
      </c>
      <c r="K9" s="22">
        <f t="shared" si="1"/>
        <v>-0.38960598304402083</v>
      </c>
      <c r="L9" s="22">
        <f t="shared" si="2"/>
        <v>1.8264959799125791E-3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208880.11319999999</v>
      </c>
      <c r="F10" s="25">
        <f>VLOOKUP(C10,RA!B14:I45,8,0)</f>
        <v>44170.238599999997</v>
      </c>
      <c r="G10" s="16">
        <f t="shared" si="0"/>
        <v>164709.87459999998</v>
      </c>
      <c r="H10" s="27">
        <f>RA!J14</f>
        <v>21.1462153688645</v>
      </c>
      <c r="I10" s="20">
        <f>VLOOKUP(B10,RMS!B:D,3,FALSE)</f>
        <v>208880.112006838</v>
      </c>
      <c r="J10" s="21">
        <f>VLOOKUP(B10,RMS!B:E,4,FALSE)</f>
        <v>164709.86824957299</v>
      </c>
      <c r="K10" s="22">
        <f t="shared" si="1"/>
        <v>1.1931619956158102E-3</v>
      </c>
      <c r="L10" s="22">
        <f t="shared" si="2"/>
        <v>6.350426992867142E-3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164540.87880000001</v>
      </c>
      <c r="F11" s="25">
        <f>VLOOKUP(C11,RA!B15:I46,8,0)</f>
        <v>29066.834800000001</v>
      </c>
      <c r="G11" s="16">
        <f t="shared" si="0"/>
        <v>135474.04399999999</v>
      </c>
      <c r="H11" s="27">
        <f>RA!J15</f>
        <v>17.665418473503401</v>
      </c>
      <c r="I11" s="20">
        <f>VLOOKUP(B11,RMS!B:D,3,FALSE)</f>
        <v>164541.09934359</v>
      </c>
      <c r="J11" s="21">
        <f>VLOOKUP(B11,RMS!B:E,4,FALSE)</f>
        <v>135474.04437948699</v>
      </c>
      <c r="K11" s="22">
        <f t="shared" si="1"/>
        <v>-0.22054358999594115</v>
      </c>
      <c r="L11" s="22">
        <f t="shared" si="2"/>
        <v>-3.7948699900880456E-4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1221985.4191000001</v>
      </c>
      <c r="F12" s="25">
        <f>VLOOKUP(C12,RA!B16:I47,8,0)</f>
        <v>65782.366299999994</v>
      </c>
      <c r="G12" s="16">
        <f t="shared" si="0"/>
        <v>1156203.0528000002</v>
      </c>
      <c r="H12" s="27">
        <f>RA!J16</f>
        <v>5.3832365977369099</v>
      </c>
      <c r="I12" s="20">
        <f>VLOOKUP(B12,RMS!B:D,3,FALSE)</f>
        <v>1221984.79651538</v>
      </c>
      <c r="J12" s="21">
        <f>VLOOKUP(B12,RMS!B:E,4,FALSE)</f>
        <v>1156203.05360855</v>
      </c>
      <c r="K12" s="22">
        <f t="shared" si="1"/>
        <v>0.62258462002500892</v>
      </c>
      <c r="L12" s="22">
        <f t="shared" si="2"/>
        <v>-8.0854981206357479E-4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505948.97409999999</v>
      </c>
      <c r="F13" s="25">
        <f>VLOOKUP(C13,RA!B17:I48,8,0)</f>
        <v>46932.838900000002</v>
      </c>
      <c r="G13" s="16">
        <f t="shared" si="0"/>
        <v>459016.13520000002</v>
      </c>
      <c r="H13" s="27">
        <f>RA!J17</f>
        <v>9.2762000325202401</v>
      </c>
      <c r="I13" s="20">
        <f>VLOOKUP(B13,RMS!B:D,3,FALSE)</f>
        <v>505948.803115385</v>
      </c>
      <c r="J13" s="21">
        <f>VLOOKUP(B13,RMS!B:E,4,FALSE)</f>
        <v>459016.13556153799</v>
      </c>
      <c r="K13" s="22">
        <f t="shared" si="1"/>
        <v>0.17098461498972028</v>
      </c>
      <c r="L13" s="22">
        <f t="shared" si="2"/>
        <v>-3.6153796827420592E-4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2382716.4112</v>
      </c>
      <c r="F14" s="25">
        <f>VLOOKUP(C14,RA!B18:I49,8,0)</f>
        <v>241325.09760000001</v>
      </c>
      <c r="G14" s="16">
        <f t="shared" si="0"/>
        <v>2141391.3136</v>
      </c>
      <c r="H14" s="27">
        <f>RA!J18</f>
        <v>10.1281502265921</v>
      </c>
      <c r="I14" s="20">
        <f>VLOOKUP(B14,RMS!B:D,3,FALSE)</f>
        <v>2382716.20622215</v>
      </c>
      <c r="J14" s="21">
        <f>VLOOKUP(B14,RMS!B:E,4,FALSE)</f>
        <v>2141391.3018858298</v>
      </c>
      <c r="K14" s="22">
        <f t="shared" si="1"/>
        <v>0.20497784996405244</v>
      </c>
      <c r="L14" s="22">
        <f t="shared" si="2"/>
        <v>1.1714170221239328E-2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596741.19160000002</v>
      </c>
      <c r="F15" s="25">
        <f>VLOOKUP(C15,RA!B19:I50,8,0)</f>
        <v>59767.521200000003</v>
      </c>
      <c r="G15" s="16">
        <f t="shared" si="0"/>
        <v>536973.67040000006</v>
      </c>
      <c r="H15" s="27">
        <f>RA!J19</f>
        <v>10.0156520182141</v>
      </c>
      <c r="I15" s="20">
        <f>VLOOKUP(B15,RMS!B:D,3,FALSE)</f>
        <v>596741.09540854697</v>
      </c>
      <c r="J15" s="21">
        <f>VLOOKUP(B15,RMS!B:E,4,FALSE)</f>
        <v>536973.67127948697</v>
      </c>
      <c r="K15" s="22">
        <f t="shared" si="1"/>
        <v>9.6191453048959374E-2</v>
      </c>
      <c r="L15" s="22">
        <f t="shared" si="2"/>
        <v>-8.7948690634220839E-4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1174020.1543000001</v>
      </c>
      <c r="F16" s="25">
        <f>VLOOKUP(C16,RA!B20:I51,8,0)</f>
        <v>85464.324999999997</v>
      </c>
      <c r="G16" s="16">
        <f t="shared" si="0"/>
        <v>1088555.8293000001</v>
      </c>
      <c r="H16" s="27">
        <f>RA!J20</f>
        <v>7.2796301398213599</v>
      </c>
      <c r="I16" s="20">
        <f>VLOOKUP(B16,RMS!B:D,3,FALSE)</f>
        <v>1174020.4264</v>
      </c>
      <c r="J16" s="21">
        <f>VLOOKUP(B16,RMS!B:E,4,FALSE)</f>
        <v>1088555.8293000001</v>
      </c>
      <c r="K16" s="22">
        <f t="shared" si="1"/>
        <v>-0.27209999994374812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445786.1263</v>
      </c>
      <c r="F17" s="25">
        <f>VLOOKUP(C17,RA!B21:I52,8,0)</f>
        <v>44680.561999999998</v>
      </c>
      <c r="G17" s="16">
        <f t="shared" si="0"/>
        <v>401105.56430000003</v>
      </c>
      <c r="H17" s="27">
        <f>RA!J21</f>
        <v>10.0228695699541</v>
      </c>
      <c r="I17" s="20">
        <f>VLOOKUP(B17,RMS!B:D,3,FALSE)</f>
        <v>445785.01189613499</v>
      </c>
      <c r="J17" s="21">
        <f>VLOOKUP(B17,RMS!B:E,4,FALSE)</f>
        <v>401105.56407936598</v>
      </c>
      <c r="K17" s="22">
        <f t="shared" si="1"/>
        <v>1.1144038650090806</v>
      </c>
      <c r="L17" s="22">
        <f t="shared" si="2"/>
        <v>2.2063404321670532E-4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1745093.1198</v>
      </c>
      <c r="F18" s="25">
        <f>VLOOKUP(C18,RA!B22:I53,8,0)</f>
        <v>163739.21859999999</v>
      </c>
      <c r="G18" s="16">
        <f t="shared" si="0"/>
        <v>1581353.9012</v>
      </c>
      <c r="H18" s="27">
        <f>RA!J22</f>
        <v>9.3828356058595705</v>
      </c>
      <c r="I18" s="20">
        <f>VLOOKUP(B18,RMS!B:D,3,FALSE)</f>
        <v>1745094.31716667</v>
      </c>
      <c r="J18" s="21">
        <f>VLOOKUP(B18,RMS!B:E,4,FALSE)</f>
        <v>1581353.9013</v>
      </c>
      <c r="K18" s="22">
        <f t="shared" si="1"/>
        <v>-1.1973666700068861</v>
      </c>
      <c r="L18" s="22">
        <f t="shared" si="2"/>
        <v>-1.0000006295740604E-4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3714826.1831</v>
      </c>
      <c r="F19" s="25">
        <f>VLOOKUP(C19,RA!B23:I54,8,0)</f>
        <v>340351.84100000001</v>
      </c>
      <c r="G19" s="16">
        <f t="shared" si="0"/>
        <v>3374474.3421</v>
      </c>
      <c r="H19" s="27">
        <f>RA!J23</f>
        <v>9.1619856279783907</v>
      </c>
      <c r="I19" s="20">
        <f>VLOOKUP(B19,RMS!B:D,3,FALSE)</f>
        <v>3714828.76506068</v>
      </c>
      <c r="J19" s="21">
        <f>VLOOKUP(B19,RMS!B:E,4,FALSE)</f>
        <v>3374474.3880880298</v>
      </c>
      <c r="K19" s="22">
        <f t="shared" si="1"/>
        <v>-2.5819606799632311</v>
      </c>
      <c r="L19" s="22">
        <f t="shared" si="2"/>
        <v>-4.5988029800355434E-2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304429.72749999998</v>
      </c>
      <c r="F20" s="25">
        <f>VLOOKUP(C20,RA!B24:I55,8,0)</f>
        <v>47925.400399999999</v>
      </c>
      <c r="G20" s="16">
        <f t="shared" si="0"/>
        <v>256504.32709999999</v>
      </c>
      <c r="H20" s="27">
        <f>RA!J24</f>
        <v>15.7426808457791</v>
      </c>
      <c r="I20" s="20">
        <f>VLOOKUP(B20,RMS!B:D,3,FALSE)</f>
        <v>304429.78885991202</v>
      </c>
      <c r="J20" s="21">
        <f>VLOOKUP(B20,RMS!B:E,4,FALSE)</f>
        <v>256504.340097776</v>
      </c>
      <c r="K20" s="22">
        <f t="shared" si="1"/>
        <v>-6.1359912040643394E-2</v>
      </c>
      <c r="L20" s="22">
        <f t="shared" si="2"/>
        <v>-1.2997776007978246E-2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283783.50300000003</v>
      </c>
      <c r="F21" s="25">
        <f>VLOOKUP(C21,RA!B25:I56,8,0)</f>
        <v>23698.967799999999</v>
      </c>
      <c r="G21" s="16">
        <f t="shared" si="0"/>
        <v>260084.53520000004</v>
      </c>
      <c r="H21" s="27">
        <f>RA!J25</f>
        <v>8.3510731065998591</v>
      </c>
      <c r="I21" s="20">
        <f>VLOOKUP(B21,RMS!B:D,3,FALSE)</f>
        <v>283783.50440819899</v>
      </c>
      <c r="J21" s="21">
        <f>VLOOKUP(B21,RMS!B:E,4,FALSE)</f>
        <v>260084.524809075</v>
      </c>
      <c r="K21" s="22">
        <f t="shared" si="1"/>
        <v>-1.4081989647820592E-3</v>
      </c>
      <c r="L21" s="22">
        <f t="shared" si="2"/>
        <v>1.039092504652217E-2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675087.15560000006</v>
      </c>
      <c r="F22" s="25">
        <f>VLOOKUP(C22,RA!B26:I57,8,0)</f>
        <v>149128.0117</v>
      </c>
      <c r="G22" s="16">
        <f t="shared" si="0"/>
        <v>525959.14390000002</v>
      </c>
      <c r="H22" s="27">
        <f>RA!J26</f>
        <v>22.090186498580199</v>
      </c>
      <c r="I22" s="20">
        <f>VLOOKUP(B22,RMS!B:D,3,FALSE)</f>
        <v>675087.11377673398</v>
      </c>
      <c r="J22" s="21">
        <f>VLOOKUP(B22,RMS!B:E,4,FALSE)</f>
        <v>525959.07426588703</v>
      </c>
      <c r="K22" s="22">
        <f t="shared" si="1"/>
        <v>4.1823266074061394E-2</v>
      </c>
      <c r="L22" s="22">
        <f t="shared" si="2"/>
        <v>6.9634112995117903E-2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322677.68770000001</v>
      </c>
      <c r="F23" s="25">
        <f>VLOOKUP(C23,RA!B27:I58,8,0)</f>
        <v>89190.204599999997</v>
      </c>
      <c r="G23" s="16">
        <f t="shared" si="0"/>
        <v>233487.48310000001</v>
      </c>
      <c r="H23" s="27">
        <f>RA!J27</f>
        <v>27.6406482381025</v>
      </c>
      <c r="I23" s="20">
        <f>VLOOKUP(B23,RMS!B:D,3,FALSE)</f>
        <v>322677.62239500001</v>
      </c>
      <c r="J23" s="21">
        <f>VLOOKUP(B23,RMS!B:E,4,FALSE)</f>
        <v>233487.50754244701</v>
      </c>
      <c r="K23" s="22">
        <f t="shared" si="1"/>
        <v>6.5304999996442348E-2</v>
      </c>
      <c r="L23" s="22">
        <f t="shared" si="2"/>
        <v>-2.4442447000183165E-2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997792.22970000003</v>
      </c>
      <c r="F24" s="25">
        <f>VLOOKUP(C24,RA!B28:I59,8,0)</f>
        <v>41359.186000000002</v>
      </c>
      <c r="G24" s="16">
        <f t="shared" si="0"/>
        <v>956433.04370000004</v>
      </c>
      <c r="H24" s="27">
        <f>RA!J28</f>
        <v>4.1450699623543104</v>
      </c>
      <c r="I24" s="20">
        <f>VLOOKUP(B24,RMS!B:D,3,FALSE)</f>
        <v>997792.22487079597</v>
      </c>
      <c r="J24" s="21">
        <f>VLOOKUP(B24,RMS!B:E,4,FALSE)</f>
        <v>956433.046785841</v>
      </c>
      <c r="K24" s="22">
        <f t="shared" si="1"/>
        <v>4.8292040592059493E-3</v>
      </c>
      <c r="L24" s="22">
        <f t="shared" si="2"/>
        <v>-3.0858409591019154E-3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816347.62199999997</v>
      </c>
      <c r="F25" s="25">
        <f>VLOOKUP(C25,RA!B29:I60,8,0)</f>
        <v>140952.1519</v>
      </c>
      <c r="G25" s="16">
        <f t="shared" si="0"/>
        <v>675395.47010000004</v>
      </c>
      <c r="H25" s="27">
        <f>RA!J29</f>
        <v>17.266192501997601</v>
      </c>
      <c r="I25" s="20">
        <f>VLOOKUP(B25,RMS!B:D,3,FALSE)</f>
        <v>816347.62339822995</v>
      </c>
      <c r="J25" s="21">
        <f>VLOOKUP(B25,RMS!B:E,4,FALSE)</f>
        <v>675395.47866295499</v>
      </c>
      <c r="K25" s="22">
        <f t="shared" si="1"/>
        <v>-1.3982299715280533E-3</v>
      </c>
      <c r="L25" s="22">
        <f t="shared" si="2"/>
        <v>-8.5629549575969577E-3</v>
      </c>
      <c r="M25" s="34"/>
    </row>
    <row r="26" spans="1:13" x14ac:dyDescent="0.15">
      <c r="A26" s="44"/>
      <c r="B26" s="12">
        <v>37</v>
      </c>
      <c r="C26" s="42" t="s">
        <v>28</v>
      </c>
      <c r="D26" s="42"/>
      <c r="E26" s="15">
        <f>VLOOKUP(C26,RA!B30:D57,3,0)</f>
        <v>1852126.3478999999</v>
      </c>
      <c r="F26" s="25">
        <f>VLOOKUP(C26,RA!B30:I61,8,0)</f>
        <v>204573.5693</v>
      </c>
      <c r="G26" s="16">
        <f t="shared" si="0"/>
        <v>1647552.7785999998</v>
      </c>
      <c r="H26" s="27">
        <f>RA!J30</f>
        <v>11.045335515687301</v>
      </c>
      <c r="I26" s="20">
        <f>VLOOKUP(B26,RMS!B:D,3,FALSE)</f>
        <v>1852126.4097752201</v>
      </c>
      <c r="J26" s="21">
        <f>VLOOKUP(B26,RMS!B:E,4,FALSE)</f>
        <v>1647552.78718737</v>
      </c>
      <c r="K26" s="22">
        <f t="shared" si="1"/>
        <v>-6.1875220155343413E-2</v>
      </c>
      <c r="L26" s="22">
        <f t="shared" si="2"/>
        <v>-8.5873701609671116E-3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944205.38569999998</v>
      </c>
      <c r="F27" s="25">
        <f>VLOOKUP(C27,RA!B31:I62,8,0)</f>
        <v>13006.027099999999</v>
      </c>
      <c r="G27" s="16">
        <f t="shared" si="0"/>
        <v>931199.35860000004</v>
      </c>
      <c r="H27" s="27">
        <f>RA!J31</f>
        <v>1.3774574151955099</v>
      </c>
      <c r="I27" s="20">
        <f>VLOOKUP(B27,RMS!B:D,3,FALSE)</f>
        <v>944205.27364690299</v>
      </c>
      <c r="J27" s="21">
        <f>VLOOKUP(B27,RMS!B:E,4,FALSE)</f>
        <v>931197.96114159306</v>
      </c>
      <c r="K27" s="22">
        <f t="shared" si="1"/>
        <v>0.11205309699289501</v>
      </c>
      <c r="L27" s="22">
        <f t="shared" si="2"/>
        <v>1.3974584069801494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145556.9473</v>
      </c>
      <c r="F28" s="25">
        <f>VLOOKUP(C28,RA!B32:I63,8,0)</f>
        <v>41151.142</v>
      </c>
      <c r="G28" s="16">
        <f t="shared" si="0"/>
        <v>104405.80530000001</v>
      </c>
      <c r="H28" s="27">
        <f>RA!J32</f>
        <v>28.2715066256408</v>
      </c>
      <c r="I28" s="20">
        <f>VLOOKUP(B28,RMS!B:D,3,FALSE)</f>
        <v>145556.76563222901</v>
      </c>
      <c r="J28" s="21">
        <f>VLOOKUP(B28,RMS!B:E,4,FALSE)</f>
        <v>104405.807364793</v>
      </c>
      <c r="K28" s="22">
        <f t="shared" si="1"/>
        <v>0.18166777098667808</v>
      </c>
      <c r="L28" s="22">
        <f t="shared" si="2"/>
        <v>-2.0647929923143238E-3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180999.7023</v>
      </c>
      <c r="F30" s="25">
        <f>VLOOKUP(C30,RA!B34:I66,8,0)</f>
        <v>24608.023700000002</v>
      </c>
      <c r="G30" s="16">
        <f t="shared" si="0"/>
        <v>156391.67860000001</v>
      </c>
      <c r="H30" s="27">
        <f>RA!J34</f>
        <v>0</v>
      </c>
      <c r="I30" s="20">
        <f>VLOOKUP(B30,RMS!B:D,3,FALSE)</f>
        <v>180999.70269999999</v>
      </c>
      <c r="J30" s="21">
        <f>VLOOKUP(B30,RMS!B:E,4,FALSE)</f>
        <v>156391.6759</v>
      </c>
      <c r="K30" s="22">
        <f t="shared" si="1"/>
        <v>-3.9999998989515007E-4</v>
      </c>
      <c r="L30" s="22">
        <f t="shared" si="2"/>
        <v>2.7000000118277967E-3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118267.66</v>
      </c>
      <c r="F31" s="25">
        <f>VLOOKUP(C31,RA!B35:I67,8,0)</f>
        <v>417.46</v>
      </c>
      <c r="G31" s="16">
        <f t="shared" si="0"/>
        <v>117850.2</v>
      </c>
      <c r="H31" s="27">
        <f>RA!J35</f>
        <v>13.5956155658274</v>
      </c>
      <c r="I31" s="20">
        <f>VLOOKUP(B31,RMS!B:D,3,FALSE)</f>
        <v>118267.66</v>
      </c>
      <c r="J31" s="21">
        <f>VLOOKUP(B31,RMS!B:E,4,FALSE)</f>
        <v>117850.2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253407.81</v>
      </c>
      <c r="F32" s="25">
        <f>VLOOKUP(C32,RA!B34:I67,8,0)</f>
        <v>-29870.31</v>
      </c>
      <c r="G32" s="16">
        <f t="shared" si="0"/>
        <v>283278.12</v>
      </c>
      <c r="H32" s="27">
        <f>RA!J35</f>
        <v>13.5956155658274</v>
      </c>
      <c r="I32" s="20">
        <f>VLOOKUP(B32,RMS!B:D,3,FALSE)</f>
        <v>253407.81</v>
      </c>
      <c r="J32" s="21">
        <f>VLOOKUP(B32,RMS!B:E,4,FALSE)</f>
        <v>283278.12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264983.83</v>
      </c>
      <c r="F33" s="25">
        <f>VLOOKUP(C33,RA!B34:I68,8,0)</f>
        <v>-10911.88</v>
      </c>
      <c r="G33" s="16">
        <f t="shared" si="0"/>
        <v>275895.71000000002</v>
      </c>
      <c r="H33" s="27">
        <f>RA!J34</f>
        <v>0</v>
      </c>
      <c r="I33" s="20">
        <f>VLOOKUP(B33,RMS!B:D,3,FALSE)</f>
        <v>264983.83</v>
      </c>
      <c r="J33" s="21">
        <f>VLOOKUP(B33,RMS!B:E,4,FALSE)</f>
        <v>275895.71000000002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211282.18</v>
      </c>
      <c r="F34" s="25">
        <f>VLOOKUP(C34,RA!B35:I69,8,0)</f>
        <v>-28298.33</v>
      </c>
      <c r="G34" s="16">
        <f t="shared" si="0"/>
        <v>239580.51</v>
      </c>
      <c r="H34" s="27">
        <f>RA!J35</f>
        <v>13.5956155658274</v>
      </c>
      <c r="I34" s="20">
        <f>VLOOKUP(B34,RMS!B:D,3,FALSE)</f>
        <v>211282.18</v>
      </c>
      <c r="J34" s="21">
        <f>VLOOKUP(B34,RMS!B:E,4,FALSE)</f>
        <v>239580.51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65.23</v>
      </c>
      <c r="F35" s="25">
        <f>VLOOKUP(C35,RA!B36:I70,8,0)</f>
        <v>64.900000000000006</v>
      </c>
      <c r="G35" s="16">
        <f t="shared" si="0"/>
        <v>0.32999999999999829</v>
      </c>
      <c r="H35" s="27">
        <f>RA!J36</f>
        <v>0.35297899696332902</v>
      </c>
      <c r="I35" s="20">
        <f>VLOOKUP(B35,RMS!B:D,3,FALSE)</f>
        <v>65.23</v>
      </c>
      <c r="J35" s="21">
        <f>VLOOKUP(B35,RMS!B:E,4,FALSE)</f>
        <v>0.33</v>
      </c>
      <c r="K35" s="22">
        <f t="shared" si="1"/>
        <v>0</v>
      </c>
      <c r="L35" s="22">
        <f t="shared" si="2"/>
        <v>-1.7208456881689926E-15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178593.16320000001</v>
      </c>
      <c r="F36" s="25">
        <f>VLOOKUP(C36,RA!B8:I70,8,0)</f>
        <v>9919.0849999999991</v>
      </c>
      <c r="G36" s="16">
        <f t="shared" si="0"/>
        <v>168674.07820000002</v>
      </c>
      <c r="H36" s="27">
        <f>RA!J36</f>
        <v>0.35297899696332902</v>
      </c>
      <c r="I36" s="20">
        <f>VLOOKUP(B36,RMS!B:D,3,FALSE)</f>
        <v>178593.16241709399</v>
      </c>
      <c r="J36" s="21">
        <f>VLOOKUP(B36,RMS!B:E,4,FALSE)</f>
        <v>168674.07589743601</v>
      </c>
      <c r="K36" s="22">
        <f t="shared" si="1"/>
        <v>7.8290601959452033E-4</v>
      </c>
      <c r="L36" s="22">
        <f t="shared" si="2"/>
        <v>2.302564011188224E-3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490597.95939999999</v>
      </c>
      <c r="F37" s="25">
        <f>VLOOKUP(C37,RA!B8:I71,8,0)</f>
        <v>32168.337500000001</v>
      </c>
      <c r="G37" s="16">
        <f t="shared" si="0"/>
        <v>458429.62189999997</v>
      </c>
      <c r="H37" s="27">
        <f>RA!J37</f>
        <v>-11.787446487935799</v>
      </c>
      <c r="I37" s="20">
        <f>VLOOKUP(B37,RMS!B:D,3,FALSE)</f>
        <v>490597.95433162397</v>
      </c>
      <c r="J37" s="21">
        <f>VLOOKUP(B37,RMS!B:E,4,FALSE)</f>
        <v>458429.612944444</v>
      </c>
      <c r="K37" s="22">
        <f t="shared" si="1"/>
        <v>5.0683760200627148E-3</v>
      </c>
      <c r="L37" s="22">
        <f t="shared" si="2"/>
        <v>8.9555559679865837E-3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135287.20000000001</v>
      </c>
      <c r="F38" s="25">
        <f>VLOOKUP(C38,RA!B9:I72,8,0)</f>
        <v>-7283.74</v>
      </c>
      <c r="G38" s="16">
        <f t="shared" si="0"/>
        <v>142570.94</v>
      </c>
      <c r="H38" s="27">
        <f>RA!J38</f>
        <v>-4.11794183818688</v>
      </c>
      <c r="I38" s="20">
        <f>VLOOKUP(B38,RMS!B:D,3,FALSE)</f>
        <v>135287.20000000001</v>
      </c>
      <c r="J38" s="21">
        <f>VLOOKUP(B38,RMS!B:E,4,FALSE)</f>
        <v>142570.94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72895.75</v>
      </c>
      <c r="F39" s="25">
        <f>VLOOKUP(C39,RA!B10:I73,8,0)</f>
        <v>9873.44</v>
      </c>
      <c r="G39" s="16">
        <f t="shared" si="0"/>
        <v>63022.31</v>
      </c>
      <c r="H39" s="27">
        <f>RA!J39</f>
        <v>-13.3936189034021</v>
      </c>
      <c r="I39" s="20">
        <f>VLOOKUP(B39,RMS!B:D,3,FALSE)</f>
        <v>72895.75</v>
      </c>
      <c r="J39" s="21">
        <f>VLOOKUP(B39,RMS!B:E,4,FALSE)</f>
        <v>63022.31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4491.2937000000002</v>
      </c>
      <c r="F40" s="25">
        <f>VLOOKUP(C40,RA!B8:I74,8,0)</f>
        <v>581.33550000000002</v>
      </c>
      <c r="G40" s="16">
        <f t="shared" si="0"/>
        <v>3909.9582</v>
      </c>
      <c r="H40" s="27">
        <f>RA!J40</f>
        <v>99.4940978077572</v>
      </c>
      <c r="I40" s="20">
        <f>VLOOKUP(B40,RMS!B:D,3,FALSE)</f>
        <v>4491.2933968686202</v>
      </c>
      <c r="J40" s="21">
        <f>VLOOKUP(B40,RMS!B:E,4,FALSE)</f>
        <v>3909.9580213296999</v>
      </c>
      <c r="K40" s="22">
        <f t="shared" si="1"/>
        <v>3.0313137995108264E-4</v>
      </c>
      <c r="L40" s="22">
        <f t="shared" si="2"/>
        <v>1.7867030010165763E-4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61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61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2" t="s">
        <v>47</v>
      </c>
      <c r="W3" s="49"/>
    </row>
    <row r="4" spans="1:23" ht="14.25" thickTop="1" thickBot="1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60"/>
      <c r="W4" s="49"/>
    </row>
    <row r="5" spans="1:23" ht="14.25" thickTop="1" thickBot="1" x14ac:dyDescent="0.25">
      <c r="A5" s="63"/>
      <c r="B5" s="64"/>
      <c r="C5" s="65"/>
      <c r="D5" s="66" t="s">
        <v>0</v>
      </c>
      <c r="E5" s="66" t="s">
        <v>59</v>
      </c>
      <c r="F5" s="66" t="s">
        <v>60</v>
      </c>
      <c r="G5" s="66" t="s">
        <v>48</v>
      </c>
      <c r="H5" s="66" t="s">
        <v>49</v>
      </c>
      <c r="I5" s="66" t="s">
        <v>1</v>
      </c>
      <c r="J5" s="66" t="s">
        <v>2</v>
      </c>
      <c r="K5" s="66" t="s">
        <v>50</v>
      </c>
      <c r="L5" s="66" t="s">
        <v>51</v>
      </c>
      <c r="M5" s="66" t="s">
        <v>52</v>
      </c>
      <c r="N5" s="66" t="s">
        <v>53</v>
      </c>
      <c r="O5" s="66" t="s">
        <v>54</v>
      </c>
      <c r="P5" s="66" t="s">
        <v>61</v>
      </c>
      <c r="Q5" s="66" t="s">
        <v>62</v>
      </c>
      <c r="R5" s="66" t="s">
        <v>55</v>
      </c>
      <c r="S5" s="66" t="s">
        <v>56</v>
      </c>
      <c r="T5" s="66" t="s">
        <v>57</v>
      </c>
      <c r="U5" s="67" t="s">
        <v>58</v>
      </c>
      <c r="V5" s="60"/>
      <c r="W5" s="60"/>
    </row>
    <row r="6" spans="1:23" ht="13.5" thickBot="1" x14ac:dyDescent="0.25">
      <c r="A6" s="68" t="s">
        <v>3</v>
      </c>
      <c r="B6" s="50" t="s">
        <v>4</v>
      </c>
      <c r="C6" s="51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9"/>
      <c r="V6" s="60"/>
      <c r="W6" s="60"/>
    </row>
    <row r="7" spans="1:23" ht="13.5" thickBot="1" x14ac:dyDescent="0.25">
      <c r="A7" s="52" t="s">
        <v>5</v>
      </c>
      <c r="B7" s="53"/>
      <c r="C7" s="54"/>
      <c r="D7" s="70">
        <v>22245294.954700001</v>
      </c>
      <c r="E7" s="70">
        <v>23313190.298599999</v>
      </c>
      <c r="F7" s="71">
        <v>95.419351319050804</v>
      </c>
      <c r="G7" s="70">
        <v>16839876.094799999</v>
      </c>
      <c r="H7" s="71">
        <v>32.0989229936743</v>
      </c>
      <c r="I7" s="70">
        <v>2234276.8678000001</v>
      </c>
      <c r="J7" s="71">
        <v>10.0438176807718</v>
      </c>
      <c r="K7" s="70">
        <v>1380310.6037999999</v>
      </c>
      <c r="L7" s="71">
        <v>8.1966790968624004</v>
      </c>
      <c r="M7" s="71">
        <v>0.618676884499059</v>
      </c>
      <c r="N7" s="70">
        <v>355356218.8897</v>
      </c>
      <c r="O7" s="70">
        <v>3278660969.8126001</v>
      </c>
      <c r="P7" s="70">
        <v>1213920</v>
      </c>
      <c r="Q7" s="70">
        <v>870714</v>
      </c>
      <c r="R7" s="71">
        <v>39.416616707667501</v>
      </c>
      <c r="S7" s="70">
        <v>18.3251737797384</v>
      </c>
      <c r="T7" s="70">
        <v>18.3228174537219</v>
      </c>
      <c r="U7" s="72">
        <v>1.2858410211045E-2</v>
      </c>
      <c r="V7" s="60"/>
      <c r="W7" s="60"/>
    </row>
    <row r="8" spans="1:23" ht="13.5" thickBot="1" x14ac:dyDescent="0.25">
      <c r="A8" s="55">
        <v>42140</v>
      </c>
      <c r="B8" s="58" t="s">
        <v>6</v>
      </c>
      <c r="C8" s="59"/>
      <c r="D8" s="73">
        <v>657267.54209999996</v>
      </c>
      <c r="E8" s="73">
        <v>828708.98129999998</v>
      </c>
      <c r="F8" s="74">
        <v>79.312226237604094</v>
      </c>
      <c r="G8" s="73">
        <v>573420.64370000002</v>
      </c>
      <c r="H8" s="74">
        <v>14.6222322689636</v>
      </c>
      <c r="I8" s="73">
        <v>164592.48629999999</v>
      </c>
      <c r="J8" s="74">
        <v>25.041931292410901</v>
      </c>
      <c r="K8" s="73">
        <v>102572.07640000001</v>
      </c>
      <c r="L8" s="74">
        <v>17.887754395822402</v>
      </c>
      <c r="M8" s="74">
        <v>0.60465198791666497</v>
      </c>
      <c r="N8" s="73">
        <v>9500601.7003000006</v>
      </c>
      <c r="O8" s="73">
        <v>123832077.0044</v>
      </c>
      <c r="P8" s="73">
        <v>31746</v>
      </c>
      <c r="Q8" s="73">
        <v>22551</v>
      </c>
      <c r="R8" s="74">
        <v>40.774245044565703</v>
      </c>
      <c r="S8" s="73">
        <v>20.703948280098299</v>
      </c>
      <c r="T8" s="73">
        <v>20.738535630348998</v>
      </c>
      <c r="U8" s="75">
        <v>-0.16705678444897201</v>
      </c>
      <c r="V8" s="60"/>
      <c r="W8" s="60"/>
    </row>
    <row r="9" spans="1:23" ht="12" customHeight="1" thickBot="1" x14ac:dyDescent="0.25">
      <c r="A9" s="56"/>
      <c r="B9" s="58" t="s">
        <v>7</v>
      </c>
      <c r="C9" s="59"/>
      <c r="D9" s="73">
        <v>194303.13949999999</v>
      </c>
      <c r="E9" s="73">
        <v>156713.0594</v>
      </c>
      <c r="F9" s="74">
        <v>123.98656515539901</v>
      </c>
      <c r="G9" s="73">
        <v>81546.540200000003</v>
      </c>
      <c r="H9" s="74">
        <v>138.27269559622599</v>
      </c>
      <c r="I9" s="73">
        <v>32922.107000000004</v>
      </c>
      <c r="J9" s="74">
        <v>16.9436824771429</v>
      </c>
      <c r="K9" s="73">
        <v>17507.036499999998</v>
      </c>
      <c r="L9" s="74">
        <v>21.468766739903899</v>
      </c>
      <c r="M9" s="74">
        <v>0.88050713208943199</v>
      </c>
      <c r="N9" s="73">
        <v>1618987.6438</v>
      </c>
      <c r="O9" s="73">
        <v>19117718.544599999</v>
      </c>
      <c r="P9" s="73">
        <v>7909</v>
      </c>
      <c r="Q9" s="73">
        <v>4121</v>
      </c>
      <c r="R9" s="74">
        <v>91.919437029847103</v>
      </c>
      <c r="S9" s="73">
        <v>24.5673459982299</v>
      </c>
      <c r="T9" s="73">
        <v>17.0274928658093</v>
      </c>
      <c r="U9" s="75">
        <v>30.690548067194001</v>
      </c>
      <c r="V9" s="60"/>
      <c r="W9" s="60"/>
    </row>
    <row r="10" spans="1:23" ht="13.5" thickBot="1" x14ac:dyDescent="0.25">
      <c r="A10" s="56"/>
      <c r="B10" s="58" t="s">
        <v>8</v>
      </c>
      <c r="C10" s="59"/>
      <c r="D10" s="73">
        <v>194680.3014</v>
      </c>
      <c r="E10" s="73">
        <v>254591.50450000001</v>
      </c>
      <c r="F10" s="74">
        <v>76.4677131636182</v>
      </c>
      <c r="G10" s="73">
        <v>127877.5848</v>
      </c>
      <c r="H10" s="74">
        <v>52.239582648107699</v>
      </c>
      <c r="I10" s="73">
        <v>55104.1178</v>
      </c>
      <c r="J10" s="74">
        <v>28.3049273109457</v>
      </c>
      <c r="K10" s="73">
        <v>33565.796000000002</v>
      </c>
      <c r="L10" s="74">
        <v>26.2483812565719</v>
      </c>
      <c r="M10" s="74">
        <v>0.64167469170103997</v>
      </c>
      <c r="N10" s="73">
        <v>2607237.5320000001</v>
      </c>
      <c r="O10" s="73">
        <v>30476274.3292</v>
      </c>
      <c r="P10" s="73">
        <v>119022</v>
      </c>
      <c r="Q10" s="73">
        <v>84514</v>
      </c>
      <c r="R10" s="74">
        <v>40.831104905696101</v>
      </c>
      <c r="S10" s="73">
        <v>1.63566652719665</v>
      </c>
      <c r="T10" s="73">
        <v>1.3415109993610499</v>
      </c>
      <c r="U10" s="75">
        <v>17.983832458792801</v>
      </c>
      <c r="V10" s="60"/>
      <c r="W10" s="60"/>
    </row>
    <row r="11" spans="1:23" ht="13.5" thickBot="1" x14ac:dyDescent="0.25">
      <c r="A11" s="56"/>
      <c r="B11" s="58" t="s">
        <v>9</v>
      </c>
      <c r="C11" s="59"/>
      <c r="D11" s="73">
        <v>96212.041800000006</v>
      </c>
      <c r="E11" s="73">
        <v>96570.078999999998</v>
      </c>
      <c r="F11" s="74">
        <v>99.629246238889394</v>
      </c>
      <c r="G11" s="73">
        <v>64451.957799999996</v>
      </c>
      <c r="H11" s="74">
        <v>49.277143913229601</v>
      </c>
      <c r="I11" s="73">
        <v>21397.090499999998</v>
      </c>
      <c r="J11" s="74">
        <v>22.239513993974899</v>
      </c>
      <c r="K11" s="73">
        <v>9204.0717000000004</v>
      </c>
      <c r="L11" s="74">
        <v>14.2805153081013</v>
      </c>
      <c r="M11" s="74">
        <v>1.32474183137882</v>
      </c>
      <c r="N11" s="73">
        <v>1052566.318</v>
      </c>
      <c r="O11" s="73">
        <v>9764427.1684000008</v>
      </c>
      <c r="P11" s="73">
        <v>3956</v>
      </c>
      <c r="Q11" s="73">
        <v>2656</v>
      </c>
      <c r="R11" s="74">
        <v>48.945783132530103</v>
      </c>
      <c r="S11" s="73">
        <v>24.3205363498483</v>
      </c>
      <c r="T11" s="73">
        <v>23.6245923569277</v>
      </c>
      <c r="U11" s="75">
        <v>2.8615487048046102</v>
      </c>
      <c r="V11" s="60"/>
      <c r="W11" s="60"/>
    </row>
    <row r="12" spans="1:23" ht="13.5" thickBot="1" x14ac:dyDescent="0.25">
      <c r="A12" s="56"/>
      <c r="B12" s="58" t="s">
        <v>10</v>
      </c>
      <c r="C12" s="59"/>
      <c r="D12" s="73">
        <v>340511.77159999998</v>
      </c>
      <c r="E12" s="73">
        <v>260243.85459999999</v>
      </c>
      <c r="F12" s="74">
        <v>130.84334772222499</v>
      </c>
      <c r="G12" s="73">
        <v>139044.88099999999</v>
      </c>
      <c r="H12" s="74">
        <v>144.89342516679901</v>
      </c>
      <c r="I12" s="73">
        <v>8124.6647000000003</v>
      </c>
      <c r="J12" s="74">
        <v>2.38601580844731</v>
      </c>
      <c r="K12" s="73">
        <v>17127.558799999999</v>
      </c>
      <c r="L12" s="74">
        <v>12.318007449695299</v>
      </c>
      <c r="M12" s="74">
        <v>-0.52563790351722495</v>
      </c>
      <c r="N12" s="73">
        <v>4883453.8140000002</v>
      </c>
      <c r="O12" s="73">
        <v>35973407.854099996</v>
      </c>
      <c r="P12" s="73">
        <v>3047</v>
      </c>
      <c r="Q12" s="73">
        <v>1611</v>
      </c>
      <c r="R12" s="74">
        <v>89.137181874611997</v>
      </c>
      <c r="S12" s="73">
        <v>111.753124909747</v>
      </c>
      <c r="T12" s="73">
        <v>103.881179267536</v>
      </c>
      <c r="U12" s="75">
        <v>7.0440496841310098</v>
      </c>
      <c r="V12" s="60"/>
      <c r="W12" s="60"/>
    </row>
    <row r="13" spans="1:23" ht="13.5" thickBot="1" x14ac:dyDescent="0.25">
      <c r="A13" s="56"/>
      <c r="B13" s="58" t="s">
        <v>11</v>
      </c>
      <c r="C13" s="59"/>
      <c r="D13" s="73">
        <v>348903.20179999998</v>
      </c>
      <c r="E13" s="73">
        <v>372560.67810000002</v>
      </c>
      <c r="F13" s="74">
        <v>93.650034023813404</v>
      </c>
      <c r="G13" s="73">
        <v>228765.77439999999</v>
      </c>
      <c r="H13" s="74">
        <v>52.515472524285101</v>
      </c>
      <c r="I13" s="73">
        <v>78602.574999999997</v>
      </c>
      <c r="J13" s="74">
        <v>22.5284762634701</v>
      </c>
      <c r="K13" s="73">
        <v>50238.661800000002</v>
      </c>
      <c r="L13" s="74">
        <v>21.9607421310135</v>
      </c>
      <c r="M13" s="74">
        <v>0.56458337431272898</v>
      </c>
      <c r="N13" s="73">
        <v>4877846.6031999998</v>
      </c>
      <c r="O13" s="73">
        <v>55154293.199299999</v>
      </c>
      <c r="P13" s="73">
        <v>14267</v>
      </c>
      <c r="Q13" s="73">
        <v>9832</v>
      </c>
      <c r="R13" s="74">
        <v>45.107811228641197</v>
      </c>
      <c r="S13" s="73">
        <v>24.455260517277601</v>
      </c>
      <c r="T13" s="73">
        <v>24.5472652868186</v>
      </c>
      <c r="U13" s="75">
        <v>-0.37621668137994102</v>
      </c>
      <c r="V13" s="60"/>
      <c r="W13" s="60"/>
    </row>
    <row r="14" spans="1:23" ht="13.5" thickBot="1" x14ac:dyDescent="0.25">
      <c r="A14" s="56"/>
      <c r="B14" s="58" t="s">
        <v>12</v>
      </c>
      <c r="C14" s="59"/>
      <c r="D14" s="73">
        <v>208880.11319999999</v>
      </c>
      <c r="E14" s="73">
        <v>213534.83350000001</v>
      </c>
      <c r="F14" s="74">
        <v>97.820158789221594</v>
      </c>
      <c r="G14" s="73">
        <v>118453.9025</v>
      </c>
      <c r="H14" s="74">
        <v>76.338734977515799</v>
      </c>
      <c r="I14" s="73">
        <v>44170.238599999997</v>
      </c>
      <c r="J14" s="74">
        <v>21.1462153688645</v>
      </c>
      <c r="K14" s="73">
        <v>23180.049599999998</v>
      </c>
      <c r="L14" s="74">
        <v>19.568835733377401</v>
      </c>
      <c r="M14" s="74">
        <v>0.90552821767905101</v>
      </c>
      <c r="N14" s="73">
        <v>3310965.6475</v>
      </c>
      <c r="O14" s="73">
        <v>27647000.6941</v>
      </c>
      <c r="P14" s="73">
        <v>3708</v>
      </c>
      <c r="Q14" s="73">
        <v>3459</v>
      </c>
      <c r="R14" s="74">
        <v>7.1986123156981803</v>
      </c>
      <c r="S14" s="73">
        <v>56.332285113268597</v>
      </c>
      <c r="T14" s="73">
        <v>47.069046342873698</v>
      </c>
      <c r="U14" s="75">
        <v>16.443925098669698</v>
      </c>
      <c r="V14" s="60"/>
      <c r="W14" s="60"/>
    </row>
    <row r="15" spans="1:23" ht="13.5" thickBot="1" x14ac:dyDescent="0.25">
      <c r="A15" s="56"/>
      <c r="B15" s="58" t="s">
        <v>13</v>
      </c>
      <c r="C15" s="59"/>
      <c r="D15" s="73">
        <v>164540.87880000001</v>
      </c>
      <c r="E15" s="73">
        <v>156046.49410000001</v>
      </c>
      <c r="F15" s="74">
        <v>105.443496022766</v>
      </c>
      <c r="G15" s="73">
        <v>105515.3221</v>
      </c>
      <c r="H15" s="74">
        <v>55.940270593174802</v>
      </c>
      <c r="I15" s="73">
        <v>29066.834800000001</v>
      </c>
      <c r="J15" s="74">
        <v>17.665418473503401</v>
      </c>
      <c r="K15" s="73">
        <v>19566.675800000001</v>
      </c>
      <c r="L15" s="74">
        <v>18.543918940470199</v>
      </c>
      <c r="M15" s="74">
        <v>0.48552749057149502</v>
      </c>
      <c r="N15" s="73">
        <v>2492744.236</v>
      </c>
      <c r="O15" s="73">
        <v>22335720.372900002</v>
      </c>
      <c r="P15" s="73">
        <v>6452</v>
      </c>
      <c r="Q15" s="73">
        <v>4647</v>
      </c>
      <c r="R15" s="74">
        <v>38.842263826124402</v>
      </c>
      <c r="S15" s="73">
        <v>25.502306075635499</v>
      </c>
      <c r="T15" s="73">
        <v>27.7233795567033</v>
      </c>
      <c r="U15" s="75">
        <v>-8.7093044624296496</v>
      </c>
      <c r="V15" s="60"/>
      <c r="W15" s="60"/>
    </row>
    <row r="16" spans="1:23" ht="13.5" thickBot="1" x14ac:dyDescent="0.25">
      <c r="A16" s="56"/>
      <c r="B16" s="58" t="s">
        <v>14</v>
      </c>
      <c r="C16" s="59"/>
      <c r="D16" s="73">
        <v>1221985.4191000001</v>
      </c>
      <c r="E16" s="73">
        <v>1286972.0963000001</v>
      </c>
      <c r="F16" s="74">
        <v>94.950420651167605</v>
      </c>
      <c r="G16" s="73">
        <v>825064.1398</v>
      </c>
      <c r="H16" s="74">
        <v>48.1079300569548</v>
      </c>
      <c r="I16" s="73">
        <v>65782.366299999994</v>
      </c>
      <c r="J16" s="74">
        <v>5.3832365977369099</v>
      </c>
      <c r="K16" s="73">
        <v>20742.2654</v>
      </c>
      <c r="L16" s="74">
        <v>2.5140185349745101</v>
      </c>
      <c r="M16" s="74">
        <v>2.1714166717778101</v>
      </c>
      <c r="N16" s="73">
        <v>19851765.832899999</v>
      </c>
      <c r="O16" s="73">
        <v>160245090.495</v>
      </c>
      <c r="P16" s="73">
        <v>63699</v>
      </c>
      <c r="Q16" s="73">
        <v>42240</v>
      </c>
      <c r="R16" s="74">
        <v>50.802556818181799</v>
      </c>
      <c r="S16" s="73">
        <v>19.1837457275624</v>
      </c>
      <c r="T16" s="73">
        <v>19.5154648934659</v>
      </c>
      <c r="U16" s="75">
        <v>-1.72916786228493</v>
      </c>
      <c r="V16" s="60"/>
      <c r="W16" s="60"/>
    </row>
    <row r="17" spans="1:23" ht="12" thickBot="1" x14ac:dyDescent="0.2">
      <c r="A17" s="56"/>
      <c r="B17" s="58" t="s">
        <v>15</v>
      </c>
      <c r="C17" s="59"/>
      <c r="D17" s="73">
        <v>505948.97409999999</v>
      </c>
      <c r="E17" s="73">
        <v>768003.9915</v>
      </c>
      <c r="F17" s="74">
        <v>65.878430281569706</v>
      </c>
      <c r="G17" s="73">
        <v>446095.97690000001</v>
      </c>
      <c r="H17" s="74">
        <v>13.4170672454679</v>
      </c>
      <c r="I17" s="73">
        <v>46932.838900000002</v>
      </c>
      <c r="J17" s="74">
        <v>9.2762000325202401</v>
      </c>
      <c r="K17" s="73">
        <v>46150.3724</v>
      </c>
      <c r="L17" s="74">
        <v>10.345390855283499</v>
      </c>
      <c r="M17" s="74">
        <v>1.6954716924451E-2</v>
      </c>
      <c r="N17" s="73">
        <v>14876668.511499999</v>
      </c>
      <c r="O17" s="73">
        <v>174987822.7421</v>
      </c>
      <c r="P17" s="73">
        <v>14795</v>
      </c>
      <c r="Q17" s="73">
        <v>11863</v>
      </c>
      <c r="R17" s="74">
        <v>24.715501980949199</v>
      </c>
      <c r="S17" s="73">
        <v>34.197294633322102</v>
      </c>
      <c r="T17" s="73">
        <v>51.028882550788197</v>
      </c>
      <c r="U17" s="75">
        <v>-49.219062788274798</v>
      </c>
      <c r="V17" s="40"/>
      <c r="W17" s="40"/>
    </row>
    <row r="18" spans="1:23" ht="12" thickBot="1" x14ac:dyDescent="0.2">
      <c r="A18" s="56"/>
      <c r="B18" s="58" t="s">
        <v>16</v>
      </c>
      <c r="C18" s="59"/>
      <c r="D18" s="73">
        <v>2382716.4112</v>
      </c>
      <c r="E18" s="73">
        <v>2806746.6866000001</v>
      </c>
      <c r="F18" s="74">
        <v>84.892463668901399</v>
      </c>
      <c r="G18" s="73">
        <v>1654121.8059</v>
      </c>
      <c r="H18" s="74">
        <v>44.047216033378803</v>
      </c>
      <c r="I18" s="73">
        <v>241325.09760000001</v>
      </c>
      <c r="J18" s="74">
        <v>10.1281502265921</v>
      </c>
      <c r="K18" s="73">
        <v>212140.2782</v>
      </c>
      <c r="L18" s="74">
        <v>12.824949011815701</v>
      </c>
      <c r="M18" s="74">
        <v>0.13757321168630399</v>
      </c>
      <c r="N18" s="73">
        <v>28758427.364399999</v>
      </c>
      <c r="O18" s="73">
        <v>385554314.88599998</v>
      </c>
      <c r="P18" s="73">
        <v>116483</v>
      </c>
      <c r="Q18" s="73">
        <v>75114</v>
      </c>
      <c r="R18" s="74">
        <v>55.074952738504102</v>
      </c>
      <c r="S18" s="73">
        <v>20.455486304439301</v>
      </c>
      <c r="T18" s="73">
        <v>21.100704871262302</v>
      </c>
      <c r="U18" s="75">
        <v>-3.1542567955622198</v>
      </c>
      <c r="V18" s="40"/>
      <c r="W18" s="40"/>
    </row>
    <row r="19" spans="1:23" ht="12" thickBot="1" x14ac:dyDescent="0.2">
      <c r="A19" s="56"/>
      <c r="B19" s="58" t="s">
        <v>17</v>
      </c>
      <c r="C19" s="59"/>
      <c r="D19" s="73">
        <v>596741.19160000002</v>
      </c>
      <c r="E19" s="73">
        <v>860292.84680000006</v>
      </c>
      <c r="F19" s="74">
        <v>69.364890550895097</v>
      </c>
      <c r="G19" s="73">
        <v>520103.40269999998</v>
      </c>
      <c r="H19" s="74">
        <v>14.735106231213299</v>
      </c>
      <c r="I19" s="73">
        <v>59767.521200000003</v>
      </c>
      <c r="J19" s="74">
        <v>10.0156520182141</v>
      </c>
      <c r="K19" s="73">
        <v>50108.245699999999</v>
      </c>
      <c r="L19" s="74">
        <v>9.6342853055516091</v>
      </c>
      <c r="M19" s="74">
        <v>0.19276818346087099</v>
      </c>
      <c r="N19" s="73">
        <v>10431303.219799999</v>
      </c>
      <c r="O19" s="73">
        <v>112243983.93970001</v>
      </c>
      <c r="P19" s="73">
        <v>15931</v>
      </c>
      <c r="Q19" s="73">
        <v>11272</v>
      </c>
      <c r="R19" s="74">
        <v>41.332505322924099</v>
      </c>
      <c r="S19" s="73">
        <v>37.457861502730502</v>
      </c>
      <c r="T19" s="73">
        <v>40.096090764726803</v>
      </c>
      <c r="U19" s="75">
        <v>-7.04319241984469</v>
      </c>
      <c r="V19" s="40"/>
      <c r="W19" s="40"/>
    </row>
    <row r="20" spans="1:23" ht="12" thickBot="1" x14ac:dyDescent="0.2">
      <c r="A20" s="56"/>
      <c r="B20" s="58" t="s">
        <v>18</v>
      </c>
      <c r="C20" s="59"/>
      <c r="D20" s="73">
        <v>1174020.1543000001</v>
      </c>
      <c r="E20" s="73">
        <v>1031843.5820000001</v>
      </c>
      <c r="F20" s="74">
        <v>113.778888077631</v>
      </c>
      <c r="G20" s="73">
        <v>858026.0196</v>
      </c>
      <c r="H20" s="74">
        <v>36.828036386042498</v>
      </c>
      <c r="I20" s="73">
        <v>85464.324999999997</v>
      </c>
      <c r="J20" s="74">
        <v>7.2796301398213599</v>
      </c>
      <c r="K20" s="73">
        <v>58014.090199999999</v>
      </c>
      <c r="L20" s="74">
        <v>6.76134393069401</v>
      </c>
      <c r="M20" s="74">
        <v>0.47316496225946197</v>
      </c>
      <c r="N20" s="73">
        <v>21660323.085700002</v>
      </c>
      <c r="O20" s="73">
        <v>173863217.78259999</v>
      </c>
      <c r="P20" s="73">
        <v>50196</v>
      </c>
      <c r="Q20" s="73">
        <v>37451</v>
      </c>
      <c r="R20" s="74">
        <v>34.031134015113103</v>
      </c>
      <c r="S20" s="73">
        <v>23.388719306319199</v>
      </c>
      <c r="T20" s="73">
        <v>24.219605543243201</v>
      </c>
      <c r="U20" s="75">
        <v>-3.5525084808703098</v>
      </c>
      <c r="V20" s="40"/>
      <c r="W20" s="40"/>
    </row>
    <row r="21" spans="1:23" ht="12" thickBot="1" x14ac:dyDescent="0.2">
      <c r="A21" s="56"/>
      <c r="B21" s="58" t="s">
        <v>19</v>
      </c>
      <c r="C21" s="59"/>
      <c r="D21" s="73">
        <v>445786.1263</v>
      </c>
      <c r="E21" s="73">
        <v>446102.07059999998</v>
      </c>
      <c r="F21" s="74">
        <v>99.929176679324797</v>
      </c>
      <c r="G21" s="73">
        <v>311622.353</v>
      </c>
      <c r="H21" s="74">
        <v>43.053321434871499</v>
      </c>
      <c r="I21" s="73">
        <v>44680.561999999998</v>
      </c>
      <c r="J21" s="74">
        <v>10.0228695699541</v>
      </c>
      <c r="K21" s="73">
        <v>34571.481899999999</v>
      </c>
      <c r="L21" s="74">
        <v>11.0940314669917</v>
      </c>
      <c r="M21" s="74">
        <v>0.29241095678921403</v>
      </c>
      <c r="N21" s="73">
        <v>5556122.2549000001</v>
      </c>
      <c r="O21" s="73">
        <v>68594803.205300003</v>
      </c>
      <c r="P21" s="73">
        <v>41559</v>
      </c>
      <c r="Q21" s="73">
        <v>30062</v>
      </c>
      <c r="R21" s="74">
        <v>38.244295123411597</v>
      </c>
      <c r="S21" s="73">
        <v>10.7265845256142</v>
      </c>
      <c r="T21" s="73">
        <v>10.7182163861353</v>
      </c>
      <c r="U21" s="75">
        <v>7.8013084769752994E-2</v>
      </c>
      <c r="V21" s="40"/>
      <c r="W21" s="40"/>
    </row>
    <row r="22" spans="1:23" ht="12" thickBot="1" x14ac:dyDescent="0.2">
      <c r="A22" s="56"/>
      <c r="B22" s="58" t="s">
        <v>20</v>
      </c>
      <c r="C22" s="59"/>
      <c r="D22" s="73">
        <v>1745093.1198</v>
      </c>
      <c r="E22" s="73">
        <v>1537953.8532</v>
      </c>
      <c r="F22" s="74">
        <v>113.468496871282</v>
      </c>
      <c r="G22" s="73">
        <v>1191015.8322000001</v>
      </c>
      <c r="H22" s="74">
        <v>46.521404050232398</v>
      </c>
      <c r="I22" s="73">
        <v>163739.21859999999</v>
      </c>
      <c r="J22" s="74">
        <v>9.3828356058595705</v>
      </c>
      <c r="K22" s="73">
        <v>141158.37119999999</v>
      </c>
      <c r="L22" s="74">
        <v>11.851930711891301</v>
      </c>
      <c r="M22" s="74">
        <v>0.15996817764358001</v>
      </c>
      <c r="N22" s="73">
        <v>20929479.320500001</v>
      </c>
      <c r="O22" s="73">
        <v>199376353.58019999</v>
      </c>
      <c r="P22" s="73">
        <v>105774</v>
      </c>
      <c r="Q22" s="73">
        <v>71972</v>
      </c>
      <c r="R22" s="74">
        <v>46.965486578113698</v>
      </c>
      <c r="S22" s="73">
        <v>16.498318299392999</v>
      </c>
      <c r="T22" s="73">
        <v>16.982238484410601</v>
      </c>
      <c r="U22" s="75">
        <v>-2.9331485563311199</v>
      </c>
      <c r="V22" s="40"/>
      <c r="W22" s="40"/>
    </row>
    <row r="23" spans="1:23" ht="12" thickBot="1" x14ac:dyDescent="0.2">
      <c r="A23" s="56"/>
      <c r="B23" s="58" t="s">
        <v>21</v>
      </c>
      <c r="C23" s="59"/>
      <c r="D23" s="73">
        <v>3714826.1831</v>
      </c>
      <c r="E23" s="73">
        <v>3617683.1346</v>
      </c>
      <c r="F23" s="74">
        <v>102.685228221646</v>
      </c>
      <c r="G23" s="73">
        <v>2515216.0824000002</v>
      </c>
      <c r="H23" s="74">
        <v>47.694116982400203</v>
      </c>
      <c r="I23" s="73">
        <v>340351.84100000001</v>
      </c>
      <c r="J23" s="74">
        <v>9.1619856279783907</v>
      </c>
      <c r="K23" s="73">
        <v>30655.092199999999</v>
      </c>
      <c r="L23" s="74">
        <v>1.21878563096452</v>
      </c>
      <c r="M23" s="74">
        <v>10.102620040399</v>
      </c>
      <c r="N23" s="73">
        <v>50748338.2007</v>
      </c>
      <c r="O23" s="73">
        <v>447752409.14749998</v>
      </c>
      <c r="P23" s="73">
        <v>115002</v>
      </c>
      <c r="Q23" s="73">
        <v>81551</v>
      </c>
      <c r="R23" s="74">
        <v>41.018503758384298</v>
      </c>
      <c r="S23" s="73">
        <v>32.302274596094001</v>
      </c>
      <c r="T23" s="73">
        <v>34.300237028362602</v>
      </c>
      <c r="U23" s="75">
        <v>-6.1852066371519197</v>
      </c>
      <c r="V23" s="40"/>
      <c r="W23" s="40"/>
    </row>
    <row r="24" spans="1:23" ht="12" thickBot="1" x14ac:dyDescent="0.2">
      <c r="A24" s="56"/>
      <c r="B24" s="58" t="s">
        <v>22</v>
      </c>
      <c r="C24" s="59"/>
      <c r="D24" s="73">
        <v>304429.72749999998</v>
      </c>
      <c r="E24" s="73">
        <v>391537.93079999997</v>
      </c>
      <c r="F24" s="74">
        <v>77.752295129614097</v>
      </c>
      <c r="G24" s="73">
        <v>243018.92230000001</v>
      </c>
      <c r="H24" s="74">
        <v>25.269968535285599</v>
      </c>
      <c r="I24" s="73">
        <v>47925.400399999999</v>
      </c>
      <c r="J24" s="74">
        <v>15.7426808457791</v>
      </c>
      <c r="K24" s="73">
        <v>39486.911</v>
      </c>
      <c r="L24" s="74">
        <v>16.248492350424701</v>
      </c>
      <c r="M24" s="74">
        <v>0.21370345733045601</v>
      </c>
      <c r="N24" s="73">
        <v>3957729.3284999998</v>
      </c>
      <c r="O24" s="73">
        <v>42937325.325300001</v>
      </c>
      <c r="P24" s="73">
        <v>31484</v>
      </c>
      <c r="Q24" s="73">
        <v>23080</v>
      </c>
      <c r="R24" s="74">
        <v>36.412478336221803</v>
      </c>
      <c r="S24" s="73">
        <v>9.6693472081057106</v>
      </c>
      <c r="T24" s="73">
        <v>9.2969530199306796</v>
      </c>
      <c r="U24" s="75">
        <v>3.8512857192971102</v>
      </c>
      <c r="V24" s="40"/>
      <c r="W24" s="40"/>
    </row>
    <row r="25" spans="1:23" ht="12" thickBot="1" x14ac:dyDescent="0.2">
      <c r="A25" s="56"/>
      <c r="B25" s="58" t="s">
        <v>23</v>
      </c>
      <c r="C25" s="59"/>
      <c r="D25" s="73">
        <v>283783.50300000003</v>
      </c>
      <c r="E25" s="73">
        <v>358576.59899999999</v>
      </c>
      <c r="F25" s="74">
        <v>79.141668416571704</v>
      </c>
      <c r="G25" s="73">
        <v>224862.88709999999</v>
      </c>
      <c r="H25" s="74">
        <v>26.202908207701299</v>
      </c>
      <c r="I25" s="73">
        <v>23698.967799999999</v>
      </c>
      <c r="J25" s="74">
        <v>8.3510731065998591</v>
      </c>
      <c r="K25" s="73">
        <v>15346.593800000001</v>
      </c>
      <c r="L25" s="74">
        <v>6.8248673660296504</v>
      </c>
      <c r="M25" s="74">
        <v>0.54424936952459102</v>
      </c>
      <c r="N25" s="73">
        <v>4006704.0265000002</v>
      </c>
      <c r="O25" s="73">
        <v>50800419.249399997</v>
      </c>
      <c r="P25" s="73">
        <v>23905</v>
      </c>
      <c r="Q25" s="73">
        <v>17216</v>
      </c>
      <c r="R25" s="74">
        <v>38.853392193308501</v>
      </c>
      <c r="S25" s="73">
        <v>11.871303200167301</v>
      </c>
      <c r="T25" s="73">
        <v>13.361163313197</v>
      </c>
      <c r="U25" s="75">
        <v>-12.5500973895494</v>
      </c>
      <c r="V25" s="40"/>
      <c r="W25" s="40"/>
    </row>
    <row r="26" spans="1:23" ht="12" thickBot="1" x14ac:dyDescent="0.2">
      <c r="A26" s="56"/>
      <c r="B26" s="58" t="s">
        <v>24</v>
      </c>
      <c r="C26" s="59"/>
      <c r="D26" s="73">
        <v>675087.15560000006</v>
      </c>
      <c r="E26" s="73">
        <v>819423.24679999996</v>
      </c>
      <c r="F26" s="74">
        <v>82.385648471207105</v>
      </c>
      <c r="G26" s="73">
        <v>580488.07160000002</v>
      </c>
      <c r="H26" s="74">
        <v>16.2964733692557</v>
      </c>
      <c r="I26" s="73">
        <v>149128.0117</v>
      </c>
      <c r="J26" s="74">
        <v>22.090186498580199</v>
      </c>
      <c r="K26" s="73">
        <v>110545.28780000001</v>
      </c>
      <c r="L26" s="74">
        <v>19.043507215454699</v>
      </c>
      <c r="M26" s="74">
        <v>0.349021877529546</v>
      </c>
      <c r="N26" s="73">
        <v>9111166.1364999991</v>
      </c>
      <c r="O26" s="73">
        <v>101216357.4074</v>
      </c>
      <c r="P26" s="73">
        <v>45748</v>
      </c>
      <c r="Q26" s="73">
        <v>32443</v>
      </c>
      <c r="R26" s="74">
        <v>41.010387448756298</v>
      </c>
      <c r="S26" s="73">
        <v>14.7566485004809</v>
      </c>
      <c r="T26" s="73">
        <v>14.0512329285208</v>
      </c>
      <c r="U26" s="75">
        <v>4.7803237431393599</v>
      </c>
      <c r="V26" s="40"/>
      <c r="W26" s="40"/>
    </row>
    <row r="27" spans="1:23" ht="12" thickBot="1" x14ac:dyDescent="0.2">
      <c r="A27" s="56"/>
      <c r="B27" s="58" t="s">
        <v>25</v>
      </c>
      <c r="C27" s="59"/>
      <c r="D27" s="73">
        <v>322677.68770000001</v>
      </c>
      <c r="E27" s="73">
        <v>382158.77730000002</v>
      </c>
      <c r="F27" s="74">
        <v>84.435503478360104</v>
      </c>
      <c r="G27" s="73">
        <v>253621.9498</v>
      </c>
      <c r="H27" s="74">
        <v>27.227823914474101</v>
      </c>
      <c r="I27" s="73">
        <v>89190.204599999997</v>
      </c>
      <c r="J27" s="74">
        <v>27.6406482381025</v>
      </c>
      <c r="K27" s="73">
        <v>82418.880999999994</v>
      </c>
      <c r="L27" s="74">
        <v>32.496746068308902</v>
      </c>
      <c r="M27" s="74">
        <v>8.2157431863216002E-2</v>
      </c>
      <c r="N27" s="73">
        <v>4023056.6686</v>
      </c>
      <c r="O27" s="73">
        <v>38112431.255099997</v>
      </c>
      <c r="P27" s="73">
        <v>42936</v>
      </c>
      <c r="Q27" s="73">
        <v>30025</v>
      </c>
      <c r="R27" s="74">
        <v>43.000832639467099</v>
      </c>
      <c r="S27" s="73">
        <v>7.5153178614682297</v>
      </c>
      <c r="T27" s="73">
        <v>7.2863556736053301</v>
      </c>
      <c r="U27" s="75">
        <v>3.04660683797308</v>
      </c>
      <c r="V27" s="40"/>
      <c r="W27" s="40"/>
    </row>
    <row r="28" spans="1:23" ht="12" thickBot="1" x14ac:dyDescent="0.2">
      <c r="A28" s="56"/>
      <c r="B28" s="58" t="s">
        <v>26</v>
      </c>
      <c r="C28" s="59"/>
      <c r="D28" s="73">
        <v>997792.22970000003</v>
      </c>
      <c r="E28" s="73">
        <v>1145774.1189999999</v>
      </c>
      <c r="F28" s="74">
        <v>87.084549489636402</v>
      </c>
      <c r="G28" s="73">
        <v>873860.17819999997</v>
      </c>
      <c r="H28" s="74">
        <v>14.1821374393417</v>
      </c>
      <c r="I28" s="73">
        <v>41359.186000000002</v>
      </c>
      <c r="J28" s="74">
        <v>4.1450699623543104</v>
      </c>
      <c r="K28" s="73">
        <v>18900.065200000001</v>
      </c>
      <c r="L28" s="74">
        <v>2.1628248627750599</v>
      </c>
      <c r="M28" s="74">
        <v>1.1883091704890001</v>
      </c>
      <c r="N28" s="73">
        <v>14368339.630999999</v>
      </c>
      <c r="O28" s="73">
        <v>133091678.1266</v>
      </c>
      <c r="P28" s="73">
        <v>52655</v>
      </c>
      <c r="Q28" s="73">
        <v>41976</v>
      </c>
      <c r="R28" s="74">
        <v>25.4407280350677</v>
      </c>
      <c r="S28" s="73">
        <v>18.949619783496299</v>
      </c>
      <c r="T28" s="73">
        <v>18.175368017438501</v>
      </c>
      <c r="U28" s="75">
        <v>4.0858432776161697</v>
      </c>
      <c r="V28" s="40"/>
      <c r="W28" s="40"/>
    </row>
    <row r="29" spans="1:23" ht="12" thickBot="1" x14ac:dyDescent="0.2">
      <c r="A29" s="56"/>
      <c r="B29" s="58" t="s">
        <v>27</v>
      </c>
      <c r="C29" s="59"/>
      <c r="D29" s="73">
        <v>816347.62199999997</v>
      </c>
      <c r="E29" s="73">
        <v>806064.00349999999</v>
      </c>
      <c r="F29" s="74">
        <v>101.275781880266</v>
      </c>
      <c r="G29" s="73">
        <v>708567.53949999996</v>
      </c>
      <c r="H29" s="74">
        <v>15.210982227051399</v>
      </c>
      <c r="I29" s="73">
        <v>140952.1519</v>
      </c>
      <c r="J29" s="74">
        <v>17.266192501997601</v>
      </c>
      <c r="K29" s="73">
        <v>98245.617400000003</v>
      </c>
      <c r="L29" s="74">
        <v>13.865385008933201</v>
      </c>
      <c r="M29" s="74">
        <v>0.43469149698681597</v>
      </c>
      <c r="N29" s="73">
        <v>12613533.1502</v>
      </c>
      <c r="O29" s="73">
        <v>101127116.5871</v>
      </c>
      <c r="P29" s="73">
        <v>124092</v>
      </c>
      <c r="Q29" s="73">
        <v>102083</v>
      </c>
      <c r="R29" s="74">
        <v>21.559907134390599</v>
      </c>
      <c r="S29" s="73">
        <v>6.5785676917125997</v>
      </c>
      <c r="T29" s="73">
        <v>6.5762780727447296</v>
      </c>
      <c r="U29" s="75">
        <v>3.4804216892970002E-2</v>
      </c>
      <c r="V29" s="40"/>
      <c r="W29" s="40"/>
    </row>
    <row r="30" spans="1:23" ht="12" thickBot="1" x14ac:dyDescent="0.2">
      <c r="A30" s="56"/>
      <c r="B30" s="58" t="s">
        <v>28</v>
      </c>
      <c r="C30" s="59"/>
      <c r="D30" s="73">
        <v>1852126.3478999999</v>
      </c>
      <c r="E30" s="73">
        <v>1934373.1100999999</v>
      </c>
      <c r="F30" s="74">
        <v>95.748143842025002</v>
      </c>
      <c r="G30" s="73">
        <v>1388771.237</v>
      </c>
      <c r="H30" s="74">
        <v>33.364394261284701</v>
      </c>
      <c r="I30" s="73">
        <v>204573.5693</v>
      </c>
      <c r="J30" s="74">
        <v>11.045335515687301</v>
      </c>
      <c r="K30" s="73">
        <v>131490.43090000001</v>
      </c>
      <c r="L30" s="74">
        <v>9.4681130625979399</v>
      </c>
      <c r="M30" s="74">
        <v>0.55580575635637397</v>
      </c>
      <c r="N30" s="73">
        <v>22996537.361499999</v>
      </c>
      <c r="O30" s="73">
        <v>177566047.40849999</v>
      </c>
      <c r="P30" s="73">
        <v>99792</v>
      </c>
      <c r="Q30" s="73">
        <v>71241</v>
      </c>
      <c r="R30" s="74">
        <v>40.076641259948602</v>
      </c>
      <c r="S30" s="73">
        <v>18.559868004449299</v>
      </c>
      <c r="T30" s="73">
        <v>17.718425128788201</v>
      </c>
      <c r="U30" s="75">
        <v>4.5336684261943097</v>
      </c>
      <c r="V30" s="40"/>
      <c r="W30" s="40"/>
    </row>
    <row r="31" spans="1:23" ht="12" thickBot="1" x14ac:dyDescent="0.2">
      <c r="A31" s="56"/>
      <c r="B31" s="58" t="s">
        <v>29</v>
      </c>
      <c r="C31" s="59"/>
      <c r="D31" s="73">
        <v>944205.38569999998</v>
      </c>
      <c r="E31" s="73">
        <v>1253303.7631000001</v>
      </c>
      <c r="F31" s="74">
        <v>75.337313546760896</v>
      </c>
      <c r="G31" s="73">
        <v>1132683.8703999999</v>
      </c>
      <c r="H31" s="74">
        <v>-16.6399901707296</v>
      </c>
      <c r="I31" s="73">
        <v>13006.027099999999</v>
      </c>
      <c r="J31" s="74">
        <v>1.3774574151955099</v>
      </c>
      <c r="K31" s="73">
        <v>-5722.6688999999997</v>
      </c>
      <c r="L31" s="74">
        <v>-0.50523089888965</v>
      </c>
      <c r="M31" s="74">
        <v>-3.2727205307998899</v>
      </c>
      <c r="N31" s="73">
        <v>26496909.2579</v>
      </c>
      <c r="O31" s="73">
        <v>182911416.28130001</v>
      </c>
      <c r="P31" s="73">
        <v>34405</v>
      </c>
      <c r="Q31" s="73">
        <v>24224</v>
      </c>
      <c r="R31" s="74">
        <v>42.028566710700098</v>
      </c>
      <c r="S31" s="73">
        <v>27.4438420491208</v>
      </c>
      <c r="T31" s="73">
        <v>27.501334630944498</v>
      </c>
      <c r="U31" s="75">
        <v>-0.20949173851402</v>
      </c>
      <c r="V31" s="40"/>
      <c r="W31" s="40"/>
    </row>
    <row r="32" spans="1:23" ht="12" thickBot="1" x14ac:dyDescent="0.2">
      <c r="A32" s="56"/>
      <c r="B32" s="58" t="s">
        <v>30</v>
      </c>
      <c r="C32" s="59"/>
      <c r="D32" s="73">
        <v>145556.9473</v>
      </c>
      <c r="E32" s="73">
        <v>227337.6459</v>
      </c>
      <c r="F32" s="74">
        <v>64.026768080473005</v>
      </c>
      <c r="G32" s="73">
        <v>142575.16990000001</v>
      </c>
      <c r="H32" s="74">
        <v>2.09137215273274</v>
      </c>
      <c r="I32" s="73">
        <v>41151.142</v>
      </c>
      <c r="J32" s="74">
        <v>28.2715066256408</v>
      </c>
      <c r="K32" s="73">
        <v>43752.328399999999</v>
      </c>
      <c r="L32" s="74">
        <v>30.687200604907002</v>
      </c>
      <c r="M32" s="74">
        <v>-5.9452525045500998E-2</v>
      </c>
      <c r="N32" s="73">
        <v>1820277.6987999999</v>
      </c>
      <c r="O32" s="73">
        <v>18445467.897100002</v>
      </c>
      <c r="P32" s="73">
        <v>28666</v>
      </c>
      <c r="Q32" s="73">
        <v>21834</v>
      </c>
      <c r="R32" s="74">
        <v>31.290647613813299</v>
      </c>
      <c r="S32" s="73">
        <v>5.0776860147910403</v>
      </c>
      <c r="T32" s="73">
        <v>4.8202094806265503</v>
      </c>
      <c r="U32" s="75">
        <v>5.0707454815929998</v>
      </c>
      <c r="V32" s="40"/>
      <c r="W32" s="40"/>
    </row>
    <row r="33" spans="1:23" ht="12" thickBot="1" x14ac:dyDescent="0.2">
      <c r="A33" s="56"/>
      <c r="B33" s="58" t="s">
        <v>31</v>
      </c>
      <c r="C33" s="59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3">
        <v>35.078299999999999</v>
      </c>
      <c r="O33" s="73">
        <v>173.4545</v>
      </c>
      <c r="P33" s="76"/>
      <c r="Q33" s="73">
        <v>2</v>
      </c>
      <c r="R33" s="76"/>
      <c r="S33" s="76"/>
      <c r="T33" s="73">
        <v>0</v>
      </c>
      <c r="U33" s="77"/>
      <c r="V33" s="40"/>
      <c r="W33" s="40"/>
    </row>
    <row r="34" spans="1:23" ht="12" thickBot="1" x14ac:dyDescent="0.2">
      <c r="A34" s="56"/>
      <c r="B34" s="58" t="s">
        <v>71</v>
      </c>
      <c r="C34" s="59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3">
        <v>1</v>
      </c>
      <c r="P34" s="76"/>
      <c r="Q34" s="76"/>
      <c r="R34" s="76"/>
      <c r="S34" s="76"/>
      <c r="T34" s="76"/>
      <c r="U34" s="77"/>
      <c r="V34" s="40"/>
      <c r="W34" s="40"/>
    </row>
    <row r="35" spans="1:23" ht="12" customHeight="1" thickBot="1" x14ac:dyDescent="0.2">
      <c r="A35" s="56"/>
      <c r="B35" s="58" t="s">
        <v>32</v>
      </c>
      <c r="C35" s="59"/>
      <c r="D35" s="73">
        <v>180999.7023</v>
      </c>
      <c r="E35" s="73">
        <v>200789.12719999999</v>
      </c>
      <c r="F35" s="74">
        <v>90.1441750477413</v>
      </c>
      <c r="G35" s="73">
        <v>141406.66680000001</v>
      </c>
      <c r="H35" s="74">
        <v>27.999412188959099</v>
      </c>
      <c r="I35" s="73">
        <v>24608.023700000002</v>
      </c>
      <c r="J35" s="74">
        <v>13.5956155658274</v>
      </c>
      <c r="K35" s="73">
        <v>13950.450500000001</v>
      </c>
      <c r="L35" s="74">
        <v>9.8654828769360403</v>
      </c>
      <c r="M35" s="74">
        <v>0.76395907071244795</v>
      </c>
      <c r="N35" s="73">
        <v>2371195.1710000001</v>
      </c>
      <c r="O35" s="73">
        <v>28666529.959600002</v>
      </c>
      <c r="P35" s="73">
        <v>13346</v>
      </c>
      <c r="Q35" s="73">
        <v>9295</v>
      </c>
      <c r="R35" s="74">
        <v>43.582571274879001</v>
      </c>
      <c r="S35" s="73">
        <v>13.5620936835007</v>
      </c>
      <c r="T35" s="73">
        <v>13.3848593975256</v>
      </c>
      <c r="U35" s="75">
        <v>1.3068357298751301</v>
      </c>
      <c r="V35" s="40"/>
      <c r="W35" s="40"/>
    </row>
    <row r="36" spans="1:23" ht="12" customHeight="1" thickBot="1" x14ac:dyDescent="0.2">
      <c r="A36" s="56"/>
      <c r="B36" s="58" t="s">
        <v>70</v>
      </c>
      <c r="C36" s="59"/>
      <c r="D36" s="73">
        <v>118267.66</v>
      </c>
      <c r="E36" s="76"/>
      <c r="F36" s="76"/>
      <c r="G36" s="76"/>
      <c r="H36" s="76"/>
      <c r="I36" s="73">
        <v>417.46</v>
      </c>
      <c r="J36" s="74">
        <v>0.35297899696332902</v>
      </c>
      <c r="K36" s="76"/>
      <c r="L36" s="76"/>
      <c r="M36" s="76"/>
      <c r="N36" s="73">
        <v>1789171.3</v>
      </c>
      <c r="O36" s="73">
        <v>5655357.1900000004</v>
      </c>
      <c r="P36" s="73">
        <v>90</v>
      </c>
      <c r="Q36" s="73">
        <v>44</v>
      </c>
      <c r="R36" s="74">
        <v>104.545454545455</v>
      </c>
      <c r="S36" s="73">
        <v>1314.0851111111101</v>
      </c>
      <c r="T36" s="73">
        <v>1921.64045454545</v>
      </c>
      <c r="U36" s="75">
        <v>-46.2340938419606</v>
      </c>
      <c r="V36" s="40"/>
      <c r="W36" s="40"/>
    </row>
    <row r="37" spans="1:23" ht="12" customHeight="1" thickBot="1" x14ac:dyDescent="0.2">
      <c r="A37" s="56"/>
      <c r="B37" s="58" t="s">
        <v>36</v>
      </c>
      <c r="C37" s="59"/>
      <c r="D37" s="73">
        <v>253407.81</v>
      </c>
      <c r="E37" s="73">
        <v>169710.78769999999</v>
      </c>
      <c r="F37" s="74">
        <v>149.31744377260901</v>
      </c>
      <c r="G37" s="73">
        <v>314676.19</v>
      </c>
      <c r="H37" s="74">
        <v>-19.4702942094221</v>
      </c>
      <c r="I37" s="73">
        <v>-29870.31</v>
      </c>
      <c r="J37" s="74">
        <v>-11.787446487935799</v>
      </c>
      <c r="K37" s="73">
        <v>-40617.94</v>
      </c>
      <c r="L37" s="74">
        <v>-12.9078529900848</v>
      </c>
      <c r="M37" s="74">
        <v>-0.26460303008966002</v>
      </c>
      <c r="N37" s="73">
        <v>9177566.6999999993</v>
      </c>
      <c r="O37" s="73">
        <v>78309029.200000003</v>
      </c>
      <c r="P37" s="73">
        <v>118</v>
      </c>
      <c r="Q37" s="73">
        <v>90</v>
      </c>
      <c r="R37" s="74">
        <v>31.1111111111111</v>
      </c>
      <c r="S37" s="73">
        <v>2147.5238135593199</v>
      </c>
      <c r="T37" s="73">
        <v>1931.81455555556</v>
      </c>
      <c r="U37" s="75">
        <v>10.044557207784701</v>
      </c>
      <c r="V37" s="40"/>
      <c r="W37" s="40"/>
    </row>
    <row r="38" spans="1:23" ht="12" customHeight="1" thickBot="1" x14ac:dyDescent="0.2">
      <c r="A38" s="56"/>
      <c r="B38" s="58" t="s">
        <v>37</v>
      </c>
      <c r="C38" s="59"/>
      <c r="D38" s="73">
        <v>264983.83</v>
      </c>
      <c r="E38" s="73">
        <v>137082.0465</v>
      </c>
      <c r="F38" s="74">
        <v>193.30308874546901</v>
      </c>
      <c r="G38" s="73">
        <v>245346.08</v>
      </c>
      <c r="H38" s="74">
        <v>8.0041017977544193</v>
      </c>
      <c r="I38" s="73">
        <v>-10911.88</v>
      </c>
      <c r="J38" s="74">
        <v>-4.11794183818688</v>
      </c>
      <c r="K38" s="73">
        <v>-5292.01</v>
      </c>
      <c r="L38" s="74">
        <v>-2.1569572254832798</v>
      </c>
      <c r="M38" s="74">
        <v>1.0619537755975501</v>
      </c>
      <c r="N38" s="73">
        <v>14788475.59</v>
      </c>
      <c r="O38" s="73">
        <v>61582558.789999999</v>
      </c>
      <c r="P38" s="73">
        <v>93</v>
      </c>
      <c r="Q38" s="73">
        <v>106</v>
      </c>
      <c r="R38" s="74">
        <v>-12.264150943396199</v>
      </c>
      <c r="S38" s="73">
        <v>2849.28849462366</v>
      </c>
      <c r="T38" s="73">
        <v>1847.67688679245</v>
      </c>
      <c r="U38" s="75">
        <v>35.153042934092198</v>
      </c>
      <c r="V38" s="40"/>
      <c r="W38" s="40"/>
    </row>
    <row r="39" spans="1:23" ht="12" thickBot="1" x14ac:dyDescent="0.2">
      <c r="A39" s="56"/>
      <c r="B39" s="58" t="s">
        <v>38</v>
      </c>
      <c r="C39" s="59"/>
      <c r="D39" s="73">
        <v>211282.18</v>
      </c>
      <c r="E39" s="73">
        <v>108368.9975</v>
      </c>
      <c r="F39" s="74">
        <v>194.965520466312</v>
      </c>
      <c r="G39" s="73">
        <v>185226.73</v>
      </c>
      <c r="H39" s="74">
        <v>14.0667872288195</v>
      </c>
      <c r="I39" s="73">
        <v>-28298.33</v>
      </c>
      <c r="J39" s="74">
        <v>-13.3936189034021</v>
      </c>
      <c r="K39" s="73">
        <v>-20311.23</v>
      </c>
      <c r="L39" s="74">
        <v>-10.9656041544328</v>
      </c>
      <c r="M39" s="74">
        <v>0.39323566322669801</v>
      </c>
      <c r="N39" s="73">
        <v>7868898.71</v>
      </c>
      <c r="O39" s="73">
        <v>47400356.079999998</v>
      </c>
      <c r="P39" s="73">
        <v>114</v>
      </c>
      <c r="Q39" s="73">
        <v>81</v>
      </c>
      <c r="R39" s="74">
        <v>40.740740740740797</v>
      </c>
      <c r="S39" s="73">
        <v>1853.3524561403499</v>
      </c>
      <c r="T39" s="73">
        <v>1397.1706172839499</v>
      </c>
      <c r="U39" s="75">
        <v>24.613874028386899</v>
      </c>
      <c r="V39" s="40"/>
      <c r="W39" s="40"/>
    </row>
    <row r="40" spans="1:23" ht="12" customHeight="1" thickBot="1" x14ac:dyDescent="0.2">
      <c r="A40" s="56"/>
      <c r="B40" s="58" t="s">
        <v>73</v>
      </c>
      <c r="C40" s="59"/>
      <c r="D40" s="73">
        <v>65.23</v>
      </c>
      <c r="E40" s="76"/>
      <c r="F40" s="76"/>
      <c r="G40" s="73">
        <v>3.49</v>
      </c>
      <c r="H40" s="74">
        <v>1769.0544412607501</v>
      </c>
      <c r="I40" s="73">
        <v>64.900000000000006</v>
      </c>
      <c r="J40" s="74">
        <v>99.4940978077572</v>
      </c>
      <c r="K40" s="73">
        <v>1.55</v>
      </c>
      <c r="L40" s="74">
        <v>44.412607449856701</v>
      </c>
      <c r="M40" s="74">
        <v>40.870967741935502</v>
      </c>
      <c r="N40" s="73">
        <v>204.73</v>
      </c>
      <c r="O40" s="73">
        <v>2801.97</v>
      </c>
      <c r="P40" s="73">
        <v>123</v>
      </c>
      <c r="Q40" s="73">
        <v>72</v>
      </c>
      <c r="R40" s="74">
        <v>70.8333333333333</v>
      </c>
      <c r="S40" s="73">
        <v>0.53032520325203303</v>
      </c>
      <c r="T40" s="73">
        <v>0.605833333333333</v>
      </c>
      <c r="U40" s="75">
        <v>-14.238080637743399</v>
      </c>
      <c r="V40" s="40"/>
      <c r="W40" s="40"/>
    </row>
    <row r="41" spans="1:23" ht="12" customHeight="1" thickBot="1" x14ac:dyDescent="0.2">
      <c r="A41" s="56"/>
      <c r="B41" s="58" t="s">
        <v>33</v>
      </c>
      <c r="C41" s="59"/>
      <c r="D41" s="73">
        <v>178593.16320000001</v>
      </c>
      <c r="E41" s="73">
        <v>145093.255</v>
      </c>
      <c r="F41" s="74">
        <v>123.08853585233901</v>
      </c>
      <c r="G41" s="73">
        <v>189994.0165</v>
      </c>
      <c r="H41" s="74">
        <v>-6.0006380779891497</v>
      </c>
      <c r="I41" s="73">
        <v>9919.0849999999991</v>
      </c>
      <c r="J41" s="74">
        <v>5.5540115994764996</v>
      </c>
      <c r="K41" s="73">
        <v>9086.4963000000007</v>
      </c>
      <c r="L41" s="74">
        <v>4.7825170852156802</v>
      </c>
      <c r="M41" s="74">
        <v>9.1629234471817006E-2</v>
      </c>
      <c r="N41" s="73">
        <v>2555543.5984</v>
      </c>
      <c r="O41" s="73">
        <v>33120752.3585</v>
      </c>
      <c r="P41" s="73">
        <v>294</v>
      </c>
      <c r="Q41" s="73">
        <v>197</v>
      </c>
      <c r="R41" s="74">
        <v>49.238578680203098</v>
      </c>
      <c r="S41" s="73">
        <v>607.45973877551</v>
      </c>
      <c r="T41" s="73">
        <v>481.708530456853</v>
      </c>
      <c r="U41" s="75">
        <v>20.7011593183346</v>
      </c>
      <c r="V41" s="40"/>
      <c r="W41" s="40"/>
    </row>
    <row r="42" spans="1:23" ht="12" thickBot="1" x14ac:dyDescent="0.2">
      <c r="A42" s="56"/>
      <c r="B42" s="58" t="s">
        <v>34</v>
      </c>
      <c r="C42" s="59"/>
      <c r="D42" s="73">
        <v>490597.95939999999</v>
      </c>
      <c r="E42" s="73">
        <v>450798.2892</v>
      </c>
      <c r="F42" s="74">
        <v>108.828709237258</v>
      </c>
      <c r="G42" s="73">
        <v>321635.14500000002</v>
      </c>
      <c r="H42" s="74">
        <v>52.532447721159301</v>
      </c>
      <c r="I42" s="73">
        <v>32168.337500000001</v>
      </c>
      <c r="J42" s="74">
        <v>6.5569652061622499</v>
      </c>
      <c r="K42" s="73">
        <v>19775.858100000001</v>
      </c>
      <c r="L42" s="74">
        <v>6.1485376854572298</v>
      </c>
      <c r="M42" s="74">
        <v>0.62664686090157595</v>
      </c>
      <c r="N42" s="73">
        <v>7475129.0495999996</v>
      </c>
      <c r="O42" s="73">
        <v>78369291.635900006</v>
      </c>
      <c r="P42" s="73">
        <v>2342</v>
      </c>
      <c r="Q42" s="73">
        <v>1667</v>
      </c>
      <c r="R42" s="74">
        <v>40.491901619676099</v>
      </c>
      <c r="S42" s="73">
        <v>209.47820640478199</v>
      </c>
      <c r="T42" s="73">
        <v>209.73790815836799</v>
      </c>
      <c r="U42" s="75">
        <v>-0.12397554764445699</v>
      </c>
      <c r="V42" s="40"/>
      <c r="W42" s="40"/>
    </row>
    <row r="43" spans="1:23" ht="12" thickBot="1" x14ac:dyDescent="0.2">
      <c r="A43" s="56"/>
      <c r="B43" s="58" t="s">
        <v>39</v>
      </c>
      <c r="C43" s="59"/>
      <c r="D43" s="73">
        <v>135287.20000000001</v>
      </c>
      <c r="E43" s="73">
        <v>73048.383600000001</v>
      </c>
      <c r="F43" s="74">
        <v>185.20218153054401</v>
      </c>
      <c r="G43" s="73">
        <v>73009.399999999994</v>
      </c>
      <c r="H43" s="74">
        <v>85.301070821017603</v>
      </c>
      <c r="I43" s="73">
        <v>-7283.74</v>
      </c>
      <c r="J43" s="74">
        <v>-5.3839091946614301</v>
      </c>
      <c r="K43" s="73">
        <v>-2611.9899999999998</v>
      </c>
      <c r="L43" s="74">
        <v>-3.5776078148841099</v>
      </c>
      <c r="M43" s="74">
        <v>1.78857882304297</v>
      </c>
      <c r="N43" s="73">
        <v>4430636.1900000004</v>
      </c>
      <c r="O43" s="73">
        <v>35902500.520000003</v>
      </c>
      <c r="P43" s="73">
        <v>83</v>
      </c>
      <c r="Q43" s="73">
        <v>56</v>
      </c>
      <c r="R43" s="74">
        <v>48.214285714285701</v>
      </c>
      <c r="S43" s="73">
        <v>1629.9662650602399</v>
      </c>
      <c r="T43" s="73">
        <v>924.40517857142902</v>
      </c>
      <c r="U43" s="75">
        <v>43.286852103208197</v>
      </c>
      <c r="V43" s="40"/>
      <c r="W43" s="40"/>
    </row>
    <row r="44" spans="1:23" ht="12" thickBot="1" x14ac:dyDescent="0.2">
      <c r="A44" s="56"/>
      <c r="B44" s="58" t="s">
        <v>40</v>
      </c>
      <c r="C44" s="59"/>
      <c r="D44" s="73">
        <v>72895.75</v>
      </c>
      <c r="E44" s="73">
        <v>15182.470300000001</v>
      </c>
      <c r="F44" s="74">
        <v>480.131023210367</v>
      </c>
      <c r="G44" s="73">
        <v>52332.49</v>
      </c>
      <c r="H44" s="74">
        <v>39.293486703957697</v>
      </c>
      <c r="I44" s="73">
        <v>9873.44</v>
      </c>
      <c r="J44" s="74">
        <v>13.5446030804265</v>
      </c>
      <c r="K44" s="73">
        <v>4337.26</v>
      </c>
      <c r="L44" s="74">
        <v>8.2878915182518593</v>
      </c>
      <c r="M44" s="74">
        <v>1.2764233640593401</v>
      </c>
      <c r="N44" s="73">
        <v>2128887.77</v>
      </c>
      <c r="O44" s="73">
        <v>12979698.16</v>
      </c>
      <c r="P44" s="73">
        <v>59</v>
      </c>
      <c r="Q44" s="73">
        <v>55</v>
      </c>
      <c r="R44" s="74">
        <v>7.2727272727272796</v>
      </c>
      <c r="S44" s="73">
        <v>1235.5211864406799</v>
      </c>
      <c r="T44" s="73">
        <v>822.58018181818204</v>
      </c>
      <c r="U44" s="75">
        <v>33.422413889324503</v>
      </c>
      <c r="V44" s="40"/>
      <c r="W44" s="40"/>
    </row>
    <row r="45" spans="1:23" ht="12" thickBot="1" x14ac:dyDescent="0.2">
      <c r="A45" s="57"/>
      <c r="B45" s="58" t="s">
        <v>35</v>
      </c>
      <c r="C45" s="59"/>
      <c r="D45" s="78">
        <v>4491.2937000000002</v>
      </c>
      <c r="E45" s="79"/>
      <c r="F45" s="79"/>
      <c r="G45" s="78">
        <v>7453.8416999999999</v>
      </c>
      <c r="H45" s="80">
        <v>-39.745249754901501</v>
      </c>
      <c r="I45" s="78">
        <v>581.33550000000002</v>
      </c>
      <c r="J45" s="80">
        <v>12.943609098643501</v>
      </c>
      <c r="K45" s="78">
        <v>1026.5885000000001</v>
      </c>
      <c r="L45" s="80">
        <v>13.772609364644801</v>
      </c>
      <c r="M45" s="80">
        <v>-0.43372100895344101</v>
      </c>
      <c r="N45" s="78">
        <v>219390.4577</v>
      </c>
      <c r="O45" s="78">
        <v>3544745.0109000001</v>
      </c>
      <c r="P45" s="78">
        <v>29</v>
      </c>
      <c r="Q45" s="78">
        <v>11</v>
      </c>
      <c r="R45" s="80">
        <v>163.636363636364</v>
      </c>
      <c r="S45" s="78">
        <v>154.87219655172399</v>
      </c>
      <c r="T45" s="78">
        <v>331.48023636363598</v>
      </c>
      <c r="U45" s="81">
        <v>-114.03469683012401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73647</v>
      </c>
      <c r="D2" s="32">
        <v>657268.49625982903</v>
      </c>
      <c r="E2" s="32">
        <v>492675.06866239302</v>
      </c>
      <c r="F2" s="32">
        <v>164593.42759743601</v>
      </c>
      <c r="G2" s="32">
        <v>492675.06866239302</v>
      </c>
      <c r="H2" s="32">
        <v>0.25042038152452301</v>
      </c>
    </row>
    <row r="3" spans="1:8" ht="14.25" x14ac:dyDescent="0.2">
      <c r="A3" s="32">
        <v>2</v>
      </c>
      <c r="B3" s="33">
        <v>13</v>
      </c>
      <c r="C3" s="32">
        <v>19148</v>
      </c>
      <c r="D3" s="32">
        <v>194303.22039901701</v>
      </c>
      <c r="E3" s="32">
        <v>161381.068147001</v>
      </c>
      <c r="F3" s="32">
        <v>32922.152252015701</v>
      </c>
      <c r="G3" s="32">
        <v>161381.068147001</v>
      </c>
      <c r="H3" s="32">
        <v>0.16943698711944899</v>
      </c>
    </row>
    <row r="4" spans="1:8" ht="14.25" x14ac:dyDescent="0.2">
      <c r="A4" s="32">
        <v>3</v>
      </c>
      <c r="B4" s="33">
        <v>14</v>
      </c>
      <c r="C4" s="32">
        <v>149418</v>
      </c>
      <c r="D4" s="32">
        <v>194682.93363675199</v>
      </c>
      <c r="E4" s="32">
        <v>139576.18367350401</v>
      </c>
      <c r="F4" s="32">
        <v>55106.749963247901</v>
      </c>
      <c r="G4" s="32">
        <v>139576.18367350401</v>
      </c>
      <c r="H4" s="32">
        <v>0.28305896636049499</v>
      </c>
    </row>
    <row r="5" spans="1:8" ht="14.25" x14ac:dyDescent="0.2">
      <c r="A5" s="32">
        <v>4</v>
      </c>
      <c r="B5" s="33">
        <v>15</v>
      </c>
      <c r="C5" s="32">
        <v>5077</v>
      </c>
      <c r="D5" s="32">
        <v>96212.061243589706</v>
      </c>
      <c r="E5" s="32">
        <v>74814.951104273496</v>
      </c>
      <c r="F5" s="32">
        <v>21397.110139316199</v>
      </c>
      <c r="G5" s="32">
        <v>74814.951104273496</v>
      </c>
      <c r="H5" s="32">
        <v>0.22239529912100101</v>
      </c>
    </row>
    <row r="6" spans="1:8" ht="14.25" x14ac:dyDescent="0.2">
      <c r="A6" s="32">
        <v>5</v>
      </c>
      <c r="B6" s="33">
        <v>16</v>
      </c>
      <c r="C6" s="32">
        <v>4786</v>
      </c>
      <c r="D6" s="32">
        <v>340511.76447350398</v>
      </c>
      <c r="E6" s="32">
        <v>332387.10789145302</v>
      </c>
      <c r="F6" s="32">
        <v>8124.6565820512797</v>
      </c>
      <c r="G6" s="32">
        <v>332387.10789145302</v>
      </c>
      <c r="H6" s="32">
        <v>2.3860134743401699E-2</v>
      </c>
    </row>
    <row r="7" spans="1:8" ht="14.25" x14ac:dyDescent="0.2">
      <c r="A7" s="32">
        <v>6</v>
      </c>
      <c r="B7" s="33">
        <v>17</v>
      </c>
      <c r="C7" s="32">
        <v>28787</v>
      </c>
      <c r="D7" s="32">
        <v>348903.59140598302</v>
      </c>
      <c r="E7" s="32">
        <v>270300.62497350399</v>
      </c>
      <c r="F7" s="32">
        <v>78602.966432478599</v>
      </c>
      <c r="G7" s="32">
        <v>270300.62497350399</v>
      </c>
      <c r="H7" s="32">
        <v>0.22528563296161799</v>
      </c>
    </row>
    <row r="8" spans="1:8" ht="14.25" x14ac:dyDescent="0.2">
      <c r="A8" s="32">
        <v>7</v>
      </c>
      <c r="B8" s="33">
        <v>18</v>
      </c>
      <c r="C8" s="32">
        <v>71152</v>
      </c>
      <c r="D8" s="32">
        <v>208880.112006838</v>
      </c>
      <c r="E8" s="32">
        <v>164709.86824957299</v>
      </c>
      <c r="F8" s="32">
        <v>44170.243757265001</v>
      </c>
      <c r="G8" s="32">
        <v>164709.86824957299</v>
      </c>
      <c r="H8" s="32">
        <v>0.211462179586628</v>
      </c>
    </row>
    <row r="9" spans="1:8" ht="14.25" x14ac:dyDescent="0.2">
      <c r="A9" s="32">
        <v>8</v>
      </c>
      <c r="B9" s="33">
        <v>19</v>
      </c>
      <c r="C9" s="32">
        <v>24021</v>
      </c>
      <c r="D9" s="32">
        <v>164541.09934359</v>
      </c>
      <c r="E9" s="32">
        <v>135474.04437948699</v>
      </c>
      <c r="F9" s="32">
        <v>29067.054964102601</v>
      </c>
      <c r="G9" s="32">
        <v>135474.04437948699</v>
      </c>
      <c r="H9" s="32">
        <v>0.17665528600489999</v>
      </c>
    </row>
    <row r="10" spans="1:8" ht="14.25" x14ac:dyDescent="0.2">
      <c r="A10" s="32">
        <v>9</v>
      </c>
      <c r="B10" s="33">
        <v>21</v>
      </c>
      <c r="C10" s="32">
        <v>295013</v>
      </c>
      <c r="D10" s="32">
        <v>1221984.79651538</v>
      </c>
      <c r="E10" s="32">
        <v>1156203.05360855</v>
      </c>
      <c r="F10" s="32">
        <v>65781.742906837593</v>
      </c>
      <c r="G10" s="32">
        <v>1156203.05360855</v>
      </c>
      <c r="H10" s="35">
        <v>5.3831883256175501E-2</v>
      </c>
    </row>
    <row r="11" spans="1:8" ht="14.25" x14ac:dyDescent="0.2">
      <c r="A11" s="32">
        <v>10</v>
      </c>
      <c r="B11" s="33">
        <v>22</v>
      </c>
      <c r="C11" s="32">
        <v>35603</v>
      </c>
      <c r="D11" s="32">
        <v>505948.803115385</v>
      </c>
      <c r="E11" s="32">
        <v>459016.13556153799</v>
      </c>
      <c r="F11" s="32">
        <v>46932.6675538462</v>
      </c>
      <c r="G11" s="32">
        <v>459016.13556153799</v>
      </c>
      <c r="H11" s="32">
        <v>9.2761693010948498E-2</v>
      </c>
    </row>
    <row r="12" spans="1:8" ht="14.25" x14ac:dyDescent="0.2">
      <c r="A12" s="32">
        <v>11</v>
      </c>
      <c r="B12" s="33">
        <v>23</v>
      </c>
      <c r="C12" s="32">
        <v>317551.30599999998</v>
      </c>
      <c r="D12" s="32">
        <v>2382716.20622215</v>
      </c>
      <c r="E12" s="32">
        <v>2141391.3018858298</v>
      </c>
      <c r="F12" s="32">
        <v>241324.90433631299</v>
      </c>
      <c r="G12" s="32">
        <v>2141391.3018858298</v>
      </c>
      <c r="H12" s="32">
        <v>0.101281429868201</v>
      </c>
    </row>
    <row r="13" spans="1:8" ht="14.25" x14ac:dyDescent="0.2">
      <c r="A13" s="32">
        <v>12</v>
      </c>
      <c r="B13" s="33">
        <v>24</v>
      </c>
      <c r="C13" s="32">
        <v>30834.772000000001</v>
      </c>
      <c r="D13" s="32">
        <v>596741.09540854697</v>
      </c>
      <c r="E13" s="32">
        <v>536973.67127948697</v>
      </c>
      <c r="F13" s="32">
        <v>59767.4241290598</v>
      </c>
      <c r="G13" s="32">
        <v>536973.67127948697</v>
      </c>
      <c r="H13" s="32">
        <v>0.100156373658397</v>
      </c>
    </row>
    <row r="14" spans="1:8" ht="14.25" x14ac:dyDescent="0.2">
      <c r="A14" s="32">
        <v>13</v>
      </c>
      <c r="B14" s="33">
        <v>25</v>
      </c>
      <c r="C14" s="32">
        <v>103000</v>
      </c>
      <c r="D14" s="32">
        <v>1174020.4264</v>
      </c>
      <c r="E14" s="32">
        <v>1088555.8293000001</v>
      </c>
      <c r="F14" s="32">
        <v>85464.597099999999</v>
      </c>
      <c r="G14" s="32">
        <v>1088555.8293000001</v>
      </c>
      <c r="H14" s="32">
        <v>7.2796516294071204E-2</v>
      </c>
    </row>
    <row r="15" spans="1:8" ht="14.25" x14ac:dyDescent="0.2">
      <c r="A15" s="32">
        <v>14</v>
      </c>
      <c r="B15" s="33">
        <v>26</v>
      </c>
      <c r="C15" s="32">
        <v>123809</v>
      </c>
      <c r="D15" s="32">
        <v>445785.01189613499</v>
      </c>
      <c r="E15" s="32">
        <v>401105.56407936598</v>
      </c>
      <c r="F15" s="32">
        <v>44679.447816768799</v>
      </c>
      <c r="G15" s="32">
        <v>401105.56407936598</v>
      </c>
      <c r="H15" s="32">
        <v>0.100226446884622</v>
      </c>
    </row>
    <row r="16" spans="1:8" ht="14.25" x14ac:dyDescent="0.2">
      <c r="A16" s="32">
        <v>15</v>
      </c>
      <c r="B16" s="33">
        <v>27</v>
      </c>
      <c r="C16" s="32">
        <v>261831.758</v>
      </c>
      <c r="D16" s="32">
        <v>1745094.31716667</v>
      </c>
      <c r="E16" s="32">
        <v>1581353.9013</v>
      </c>
      <c r="F16" s="32">
        <v>163740.415866667</v>
      </c>
      <c r="G16" s="32">
        <v>1581353.9013</v>
      </c>
      <c r="H16" s="32">
        <v>9.3828977755491996E-2</v>
      </c>
    </row>
    <row r="17" spans="1:8" ht="14.25" x14ac:dyDescent="0.2">
      <c r="A17" s="32">
        <v>16</v>
      </c>
      <c r="B17" s="33">
        <v>29</v>
      </c>
      <c r="C17" s="32">
        <v>293924</v>
      </c>
      <c r="D17" s="32">
        <v>3714828.76506068</v>
      </c>
      <c r="E17" s="32">
        <v>3374474.3880880298</v>
      </c>
      <c r="F17" s="32">
        <v>340354.37697265</v>
      </c>
      <c r="G17" s="32">
        <v>3374474.3880880298</v>
      </c>
      <c r="H17" s="32">
        <v>9.16204752622264E-2</v>
      </c>
    </row>
    <row r="18" spans="1:8" ht="14.25" x14ac:dyDescent="0.2">
      <c r="A18" s="32">
        <v>17</v>
      </c>
      <c r="B18" s="33">
        <v>31</v>
      </c>
      <c r="C18" s="32">
        <v>42983.252999999997</v>
      </c>
      <c r="D18" s="32">
        <v>304429.78885991202</v>
      </c>
      <c r="E18" s="32">
        <v>256504.340097776</v>
      </c>
      <c r="F18" s="32">
        <v>47925.4487621359</v>
      </c>
      <c r="G18" s="32">
        <v>256504.340097776</v>
      </c>
      <c r="H18" s="32">
        <v>0.15742693558871601</v>
      </c>
    </row>
    <row r="19" spans="1:8" ht="14.25" x14ac:dyDescent="0.2">
      <c r="A19" s="32">
        <v>18</v>
      </c>
      <c r="B19" s="33">
        <v>32</v>
      </c>
      <c r="C19" s="32">
        <v>21653.866999999998</v>
      </c>
      <c r="D19" s="32">
        <v>283783.50440819899</v>
      </c>
      <c r="E19" s="32">
        <v>260084.524809075</v>
      </c>
      <c r="F19" s="32">
        <v>23698.979599123599</v>
      </c>
      <c r="G19" s="32">
        <v>260084.524809075</v>
      </c>
      <c r="H19" s="32">
        <v>8.3510772229504093E-2</v>
      </c>
    </row>
    <row r="20" spans="1:8" ht="14.25" x14ac:dyDescent="0.2">
      <c r="A20" s="32">
        <v>19</v>
      </c>
      <c r="B20" s="33">
        <v>33</v>
      </c>
      <c r="C20" s="32">
        <v>57169.207999999999</v>
      </c>
      <c r="D20" s="32">
        <v>675087.11377673398</v>
      </c>
      <c r="E20" s="32">
        <v>525959.07426588703</v>
      </c>
      <c r="F20" s="32">
        <v>149128.03951084701</v>
      </c>
      <c r="G20" s="32">
        <v>525959.07426588703</v>
      </c>
      <c r="H20" s="32">
        <v>0.220901919867139</v>
      </c>
    </row>
    <row r="21" spans="1:8" ht="14.25" x14ac:dyDescent="0.2">
      <c r="A21" s="32">
        <v>20</v>
      </c>
      <c r="B21" s="33">
        <v>34</v>
      </c>
      <c r="C21" s="32">
        <v>61951.786999999997</v>
      </c>
      <c r="D21" s="32">
        <v>322677.62239500001</v>
      </c>
      <c r="E21" s="32">
        <v>233487.50754244701</v>
      </c>
      <c r="F21" s="32">
        <v>89190.114852553699</v>
      </c>
      <c r="G21" s="32">
        <v>233487.50754244701</v>
      </c>
      <c r="H21" s="32">
        <v>0.27640626018798797</v>
      </c>
    </row>
    <row r="22" spans="1:8" ht="14.25" x14ac:dyDescent="0.2">
      <c r="A22" s="32">
        <v>21</v>
      </c>
      <c r="B22" s="33">
        <v>35</v>
      </c>
      <c r="C22" s="32">
        <v>41633.288</v>
      </c>
      <c r="D22" s="32">
        <v>997792.22487079597</v>
      </c>
      <c r="E22" s="32">
        <v>956433.046785841</v>
      </c>
      <c r="F22" s="32">
        <v>41359.178084955798</v>
      </c>
      <c r="G22" s="32">
        <v>956433.046785841</v>
      </c>
      <c r="H22" s="32">
        <v>4.1450691891602297E-2</v>
      </c>
    </row>
    <row r="23" spans="1:8" ht="14.25" x14ac:dyDescent="0.2">
      <c r="A23" s="32">
        <v>22</v>
      </c>
      <c r="B23" s="33">
        <v>36</v>
      </c>
      <c r="C23" s="32">
        <v>185360.39799999999</v>
      </c>
      <c r="D23" s="32">
        <v>816347.62339822995</v>
      </c>
      <c r="E23" s="32">
        <v>675395.47866295499</v>
      </c>
      <c r="F23" s="32">
        <v>140952.144735276</v>
      </c>
      <c r="G23" s="32">
        <v>675395.47866295499</v>
      </c>
      <c r="H23" s="32">
        <v>0.17266191594768199</v>
      </c>
    </row>
    <row r="24" spans="1:8" ht="14.25" x14ac:dyDescent="0.2">
      <c r="A24" s="32">
        <v>23</v>
      </c>
      <c r="B24" s="33">
        <v>37</v>
      </c>
      <c r="C24" s="32">
        <v>185058.44099999999</v>
      </c>
      <c r="D24" s="32">
        <v>1852126.4097752201</v>
      </c>
      <c r="E24" s="32">
        <v>1647552.78718737</v>
      </c>
      <c r="F24" s="32">
        <v>204573.62258784901</v>
      </c>
      <c r="G24" s="32">
        <v>1647552.78718737</v>
      </c>
      <c r="H24" s="32">
        <v>0.110453380238056</v>
      </c>
    </row>
    <row r="25" spans="1:8" ht="14.25" x14ac:dyDescent="0.2">
      <c r="A25" s="32">
        <v>24</v>
      </c>
      <c r="B25" s="33">
        <v>38</v>
      </c>
      <c r="C25" s="32">
        <v>207958.272</v>
      </c>
      <c r="D25" s="32">
        <v>944205.27364690299</v>
      </c>
      <c r="E25" s="32">
        <v>931197.96114159306</v>
      </c>
      <c r="F25" s="32">
        <v>13007.312505309699</v>
      </c>
      <c r="G25" s="32">
        <v>931197.96114159306</v>
      </c>
      <c r="H25" s="32">
        <v>1.37759371487836E-2</v>
      </c>
    </row>
    <row r="26" spans="1:8" ht="14.25" x14ac:dyDescent="0.2">
      <c r="A26" s="32">
        <v>25</v>
      </c>
      <c r="B26" s="33">
        <v>39</v>
      </c>
      <c r="C26" s="32">
        <v>94031.767999999996</v>
      </c>
      <c r="D26" s="32">
        <v>145556.76563222901</v>
      </c>
      <c r="E26" s="32">
        <v>104405.807364793</v>
      </c>
      <c r="F26" s="32">
        <v>41150.958267436297</v>
      </c>
      <c r="G26" s="32">
        <v>104405.807364793</v>
      </c>
      <c r="H26" s="32">
        <v>0.28271415683562501</v>
      </c>
    </row>
    <row r="27" spans="1:8" ht="14.25" x14ac:dyDescent="0.2">
      <c r="A27" s="32">
        <v>26</v>
      </c>
      <c r="B27" s="33">
        <v>42</v>
      </c>
      <c r="C27" s="32">
        <v>11535.406999999999</v>
      </c>
      <c r="D27" s="32">
        <v>180999.70269999999</v>
      </c>
      <c r="E27" s="32">
        <v>156391.6759</v>
      </c>
      <c r="F27" s="32">
        <v>24608.0268</v>
      </c>
      <c r="G27" s="32">
        <v>156391.6759</v>
      </c>
      <c r="H27" s="32">
        <v>0.13595617248491801</v>
      </c>
    </row>
    <row r="28" spans="1:8" ht="14.25" x14ac:dyDescent="0.2">
      <c r="A28" s="32">
        <v>27</v>
      </c>
      <c r="B28" s="33">
        <v>75</v>
      </c>
      <c r="C28" s="32">
        <v>301</v>
      </c>
      <c r="D28" s="32">
        <v>178593.16241709399</v>
      </c>
      <c r="E28" s="32">
        <v>168674.07589743601</v>
      </c>
      <c r="F28" s="32">
        <v>9919.0865196581199</v>
      </c>
      <c r="G28" s="32">
        <v>168674.07589743601</v>
      </c>
      <c r="H28" s="32">
        <v>5.5540124747288297E-2</v>
      </c>
    </row>
    <row r="29" spans="1:8" ht="14.25" x14ac:dyDescent="0.2">
      <c r="A29" s="32">
        <v>28</v>
      </c>
      <c r="B29" s="33">
        <v>76</v>
      </c>
      <c r="C29" s="32">
        <v>2645</v>
      </c>
      <c r="D29" s="32">
        <v>490597.95433162397</v>
      </c>
      <c r="E29" s="32">
        <v>458429.612944444</v>
      </c>
      <c r="F29" s="32">
        <v>32168.341387179498</v>
      </c>
      <c r="G29" s="32">
        <v>458429.612944444</v>
      </c>
      <c r="H29" s="32">
        <v>6.5569660662374102E-2</v>
      </c>
    </row>
    <row r="30" spans="1:8" ht="14.25" x14ac:dyDescent="0.2">
      <c r="A30" s="32">
        <v>29</v>
      </c>
      <c r="B30" s="33">
        <v>99</v>
      </c>
      <c r="C30" s="32">
        <v>30</v>
      </c>
      <c r="D30" s="32">
        <v>4491.2933968686202</v>
      </c>
      <c r="E30" s="32">
        <v>3909.9580213296999</v>
      </c>
      <c r="F30" s="32">
        <v>581.33537553891495</v>
      </c>
      <c r="G30" s="32">
        <v>3909.9580213296999</v>
      </c>
      <c r="H30" s="32">
        <v>0.12943607201084401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91</v>
      </c>
      <c r="D32" s="38">
        <v>118267.66</v>
      </c>
      <c r="E32" s="38">
        <v>117850.2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99</v>
      </c>
      <c r="D33" s="38">
        <v>253407.81</v>
      </c>
      <c r="E33" s="38">
        <v>283278.12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81</v>
      </c>
      <c r="D34" s="38">
        <v>264983.83</v>
      </c>
      <c r="E34" s="38">
        <v>275895.71000000002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106</v>
      </c>
      <c r="D35" s="38">
        <v>211282.18</v>
      </c>
      <c r="E35" s="38">
        <v>239580.51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444</v>
      </c>
      <c r="D36" s="38">
        <v>65.23</v>
      </c>
      <c r="E36" s="38">
        <v>0.33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71</v>
      </c>
      <c r="D37" s="38">
        <v>135287.20000000001</v>
      </c>
      <c r="E37" s="38">
        <v>142570.94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52</v>
      </c>
      <c r="D38" s="38">
        <v>72895.75</v>
      </c>
      <c r="E38" s="38">
        <v>63022.31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2015-05-17T02:15:45Z</dcterms:modified>
</cp:coreProperties>
</file>