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<sst xmlns="http://schemas.openxmlformats.org/spreadsheetml/2006/main" count="117" uniqueCount="74">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</sst>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8" sqref="H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14355802.025500001</v>
      </c>
      <c r="F3" s="25">
        <f>RA!I7</f>
        <v>1697769.1899000001</v>
      </c>
      <c r="G3" s="16">
        <f>SUM(G4:G40)</f>
        <v>12658032.835600002</v>
      </c>
      <c r="H3" s="27">
        <f>RA!J7</f>
        <v>11.826362517986</v>
      </c>
      <c r="I3" s="20">
        <f>SUM(I4:I40)</f>
        <v>14355806.187677648</v>
      </c>
      <c r="J3" s="21">
        <f>SUM(J4:J40)</f>
        <v>12658032.76323471</v>
      </c>
      <c r="K3" s="22">
        <f>E3-I3</f>
        <v>-4.1621776465326548</v>
      </c>
      <c r="L3" s="22">
        <f>G3-J3</f>
        <v>7.236529141664505E-2</v>
      </c>
    </row>
    <row r="4" spans="1:13" x14ac:dyDescent="0.15">
      <c r="A4" s="44">
        <f>RA!A8</f>
        <v>42143</v>
      </c>
      <c r="B4" s="12">
        <v>12</v>
      </c>
      <c r="C4" s="41" t="s">
        <v>6</v>
      </c>
      <c r="D4" s="41"/>
      <c r="E4" s="15">
        <f>VLOOKUP(C4,RA!B8:D36,3,0)</f>
        <v>484845.83360000001</v>
      </c>
      <c r="F4" s="25">
        <f>VLOOKUP(C4,RA!B8:I39,8,0)</f>
        <v>124657.8201</v>
      </c>
      <c r="G4" s="16">
        <f t="shared" ref="G4:G40" si="0">E4-F4</f>
        <v>360188.0135</v>
      </c>
      <c r="H4" s="27">
        <f>RA!J8</f>
        <v>25.710815987509001</v>
      </c>
      <c r="I4" s="20">
        <f>VLOOKUP(B4,RMS!B:D,3,FALSE)</f>
        <v>484846.48569914501</v>
      </c>
      <c r="J4" s="21">
        <f>VLOOKUP(B4,RMS!B:E,4,FALSE)</f>
        <v>360188.02713418799</v>
      </c>
      <c r="K4" s="22">
        <f t="shared" ref="K4:K40" si="1">E4-I4</f>
        <v>-0.65209914499428123</v>
      </c>
      <c r="L4" s="22">
        <f t="shared" ref="L4:L40" si="2">G4-J4</f>
        <v>-1.3634187984280288E-2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66225.6495</v>
      </c>
      <c r="F5" s="25">
        <f>VLOOKUP(C5,RA!B9:I40,8,0)</f>
        <v>14458.158600000001</v>
      </c>
      <c r="G5" s="16">
        <f t="shared" si="0"/>
        <v>51767.490899999997</v>
      </c>
      <c r="H5" s="27">
        <f>RA!J9</f>
        <v>21.8316599522365</v>
      </c>
      <c r="I5" s="20">
        <f>VLOOKUP(B5,RMS!B:D,3,FALSE)</f>
        <v>66225.682280273802</v>
      </c>
      <c r="J5" s="21">
        <f>VLOOKUP(B5,RMS!B:E,4,FALSE)</f>
        <v>51767.496175546497</v>
      </c>
      <c r="K5" s="22">
        <f t="shared" si="1"/>
        <v>-3.2780273802927695E-2</v>
      </c>
      <c r="L5" s="22">
        <f t="shared" si="2"/>
        <v>-5.2755465003428981E-3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97342.177200000006</v>
      </c>
      <c r="F6" s="25">
        <f>VLOOKUP(C6,RA!B10:I41,8,0)</f>
        <v>28328.6675</v>
      </c>
      <c r="G6" s="16">
        <f t="shared" si="0"/>
        <v>69013.50970000001</v>
      </c>
      <c r="H6" s="27">
        <f>RA!J10</f>
        <v>29.102151107423602</v>
      </c>
      <c r="I6" s="20">
        <f>VLOOKUP(B6,RMS!B:D,3,FALSE)</f>
        <v>97344.057641880296</v>
      </c>
      <c r="J6" s="21">
        <f>VLOOKUP(B6,RMS!B:E,4,FALSE)</f>
        <v>69013.509882051294</v>
      </c>
      <c r="K6" s="22">
        <f>E6-I6</f>
        <v>-1.8804418802901637</v>
      </c>
      <c r="L6" s="22">
        <f t="shared" si="2"/>
        <v>-1.8205128435511142E-4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69993.172200000001</v>
      </c>
      <c r="F7" s="25">
        <f>VLOOKUP(C7,RA!B11:I42,8,0)</f>
        <v>15414.6165</v>
      </c>
      <c r="G7" s="16">
        <f t="shared" si="0"/>
        <v>54578.555699999997</v>
      </c>
      <c r="H7" s="27">
        <f>RA!J11</f>
        <v>22.023028840518801</v>
      </c>
      <c r="I7" s="20">
        <f>VLOOKUP(B7,RMS!B:D,3,FALSE)</f>
        <v>69993.186889743607</v>
      </c>
      <c r="J7" s="21">
        <f>VLOOKUP(B7,RMS!B:E,4,FALSE)</f>
        <v>54578.555424786296</v>
      </c>
      <c r="K7" s="22">
        <f t="shared" si="1"/>
        <v>-1.4689743606140837E-2</v>
      </c>
      <c r="L7" s="22">
        <f t="shared" si="2"/>
        <v>2.7521370066097006E-4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173450.0019</v>
      </c>
      <c r="F8" s="25">
        <f>VLOOKUP(C8,RA!B12:I43,8,0)</f>
        <v>29016.476200000001</v>
      </c>
      <c r="G8" s="16">
        <f t="shared" si="0"/>
        <v>144433.5257</v>
      </c>
      <c r="H8" s="27">
        <f>RA!J12</f>
        <v>16.729014633697702</v>
      </c>
      <c r="I8" s="20">
        <f>VLOOKUP(B8,RMS!B:D,3,FALSE)</f>
        <v>173449.995935043</v>
      </c>
      <c r="J8" s="21">
        <f>VLOOKUP(B8,RMS!B:E,4,FALSE)</f>
        <v>144433.52388717901</v>
      </c>
      <c r="K8" s="22">
        <f t="shared" si="1"/>
        <v>5.9649570030160248E-3</v>
      </c>
      <c r="L8" s="22">
        <f t="shared" si="2"/>
        <v>1.8128209921997041E-3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268939.4007</v>
      </c>
      <c r="F9" s="25">
        <f>VLOOKUP(C9,RA!B13:I44,8,0)</f>
        <v>79536.622399999993</v>
      </c>
      <c r="G9" s="16">
        <f t="shared" si="0"/>
        <v>189402.77830000001</v>
      </c>
      <c r="H9" s="27">
        <f>RA!J13</f>
        <v>29.5741799799437</v>
      </c>
      <c r="I9" s="20">
        <f>VLOOKUP(B9,RMS!B:D,3,FALSE)</f>
        <v>268939.627824786</v>
      </c>
      <c r="J9" s="21">
        <f>VLOOKUP(B9,RMS!B:E,4,FALSE)</f>
        <v>189402.77774700901</v>
      </c>
      <c r="K9" s="22">
        <f t="shared" si="1"/>
        <v>-0.2271247860044241</v>
      </c>
      <c r="L9" s="22">
        <f t="shared" si="2"/>
        <v>5.5299099767580628E-4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164104.24600000001</v>
      </c>
      <c r="F10" s="25">
        <f>VLOOKUP(C10,RA!B14:I45,8,0)</f>
        <v>34729.5118</v>
      </c>
      <c r="G10" s="16">
        <f t="shared" si="0"/>
        <v>129374.73420000001</v>
      </c>
      <c r="H10" s="27">
        <f>RA!J14</f>
        <v>21.163079351402001</v>
      </c>
      <c r="I10" s="20">
        <f>VLOOKUP(B10,RMS!B:D,3,FALSE)</f>
        <v>164104.241205128</v>
      </c>
      <c r="J10" s="21">
        <f>VLOOKUP(B10,RMS!B:E,4,FALSE)</f>
        <v>129374.733347863</v>
      </c>
      <c r="K10" s="22">
        <f t="shared" si="1"/>
        <v>4.794872016645968E-3</v>
      </c>
      <c r="L10" s="22">
        <f t="shared" si="2"/>
        <v>8.5213700367603451E-4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111744.19319999999</v>
      </c>
      <c r="F11" s="25">
        <f>VLOOKUP(C11,RA!B15:I46,8,0)</f>
        <v>26601.465100000001</v>
      </c>
      <c r="G11" s="16">
        <f t="shared" si="0"/>
        <v>85142.728099999993</v>
      </c>
      <c r="H11" s="27">
        <f>RA!J15</f>
        <v>23.8056800431577</v>
      </c>
      <c r="I11" s="20">
        <f>VLOOKUP(B11,RMS!B:D,3,FALSE)</f>
        <v>111744.325931624</v>
      </c>
      <c r="J11" s="21">
        <f>VLOOKUP(B11,RMS!B:E,4,FALSE)</f>
        <v>85142.727882905994</v>
      </c>
      <c r="K11" s="22">
        <f t="shared" si="1"/>
        <v>-0.13273162400582805</v>
      </c>
      <c r="L11" s="22">
        <f t="shared" si="2"/>
        <v>2.1709399879910052E-4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722952.07350000006</v>
      </c>
      <c r="F12" s="25">
        <f>VLOOKUP(C12,RA!B16:I47,8,0)</f>
        <v>23208.817599999998</v>
      </c>
      <c r="G12" s="16">
        <f t="shared" si="0"/>
        <v>699743.25590000011</v>
      </c>
      <c r="H12" s="27">
        <f>RA!J16</f>
        <v>3.2102843951522302</v>
      </c>
      <c r="I12" s="20">
        <f>VLOOKUP(B12,RMS!B:D,3,FALSE)</f>
        <v>722951.68912136799</v>
      </c>
      <c r="J12" s="21">
        <f>VLOOKUP(B12,RMS!B:E,4,FALSE)</f>
        <v>699743.25630427396</v>
      </c>
      <c r="K12" s="22">
        <f t="shared" si="1"/>
        <v>0.38437863206490874</v>
      </c>
      <c r="L12" s="22">
        <f t="shared" si="2"/>
        <v>-4.0427385829389095E-4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406984.08069999999</v>
      </c>
      <c r="F13" s="25">
        <f>VLOOKUP(C13,RA!B17:I48,8,0)</f>
        <v>49892.9787</v>
      </c>
      <c r="G13" s="16">
        <f t="shared" si="0"/>
        <v>357091.10200000001</v>
      </c>
      <c r="H13" s="27">
        <f>RA!J17</f>
        <v>12.2591966285722</v>
      </c>
      <c r="I13" s="20">
        <f>VLOOKUP(B13,RMS!B:D,3,FALSE)</f>
        <v>406983.97135213698</v>
      </c>
      <c r="J13" s="21">
        <f>VLOOKUP(B13,RMS!B:E,4,FALSE)</f>
        <v>357091.10233418801</v>
      </c>
      <c r="K13" s="22">
        <f t="shared" si="1"/>
        <v>0.10934786300640553</v>
      </c>
      <c r="L13" s="22">
        <f t="shared" si="2"/>
        <v>-3.3418799284845591E-4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1274412.2264</v>
      </c>
      <c r="F14" s="25">
        <f>VLOOKUP(C14,RA!B18:I49,8,0)</f>
        <v>146938.41260000001</v>
      </c>
      <c r="G14" s="16">
        <f t="shared" si="0"/>
        <v>1127473.8138000001</v>
      </c>
      <c r="H14" s="27">
        <f>RA!J18</f>
        <v>11.529896650087601</v>
      </c>
      <c r="I14" s="20">
        <f>VLOOKUP(B14,RMS!B:D,3,FALSE)</f>
        <v>1274412.1556379001</v>
      </c>
      <c r="J14" s="21">
        <f>VLOOKUP(B14,RMS!B:E,4,FALSE)</f>
        <v>1127473.8173724301</v>
      </c>
      <c r="K14" s="22">
        <f t="shared" si="1"/>
        <v>7.0762099931016564E-2</v>
      </c>
      <c r="L14" s="22">
        <f t="shared" si="2"/>
        <v>-3.572429995983839E-3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418069.76549999998</v>
      </c>
      <c r="F15" s="25">
        <f>VLOOKUP(C15,RA!B19:I50,8,0)</f>
        <v>44797.420899999997</v>
      </c>
      <c r="G15" s="16">
        <f t="shared" si="0"/>
        <v>373272.34459999995</v>
      </c>
      <c r="H15" s="27">
        <f>RA!J19</f>
        <v>10.715297923164499</v>
      </c>
      <c r="I15" s="20">
        <f>VLOOKUP(B15,RMS!B:D,3,FALSE)</f>
        <v>418069.73848717898</v>
      </c>
      <c r="J15" s="21">
        <f>VLOOKUP(B15,RMS!B:E,4,FALSE)</f>
        <v>373272.34493589698</v>
      </c>
      <c r="K15" s="22">
        <f t="shared" si="1"/>
        <v>2.7012820995878428E-2</v>
      </c>
      <c r="L15" s="22">
        <f t="shared" si="2"/>
        <v>-3.3589702798053622E-4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796173.54249999998</v>
      </c>
      <c r="F16" s="25">
        <f>VLOOKUP(C16,RA!B20:I51,8,0)</f>
        <v>74074.933999999994</v>
      </c>
      <c r="G16" s="16">
        <f t="shared" si="0"/>
        <v>722098.60849999997</v>
      </c>
      <c r="H16" s="27">
        <f>RA!J20</f>
        <v>9.3038678184913408</v>
      </c>
      <c r="I16" s="20">
        <f>VLOOKUP(B16,RMS!B:D,3,FALSE)</f>
        <v>796173.74684700905</v>
      </c>
      <c r="J16" s="21">
        <f>VLOOKUP(B16,RMS!B:E,4,FALSE)</f>
        <v>722098.60849572602</v>
      </c>
      <c r="K16" s="22">
        <f t="shared" si="1"/>
        <v>-0.20434700907208025</v>
      </c>
      <c r="L16" s="22">
        <f t="shared" si="2"/>
        <v>4.2739557102322578E-6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290109.44410000002</v>
      </c>
      <c r="F17" s="25">
        <f>VLOOKUP(C17,RA!B21:I52,8,0)</f>
        <v>37681.636899999998</v>
      </c>
      <c r="G17" s="16">
        <f t="shared" si="0"/>
        <v>252427.80720000004</v>
      </c>
      <c r="H17" s="27">
        <f>RA!J21</f>
        <v>12.988766021354101</v>
      </c>
      <c r="I17" s="20">
        <f>VLOOKUP(B17,RMS!B:D,3,FALSE)</f>
        <v>290108.85667565197</v>
      </c>
      <c r="J17" s="21">
        <f>VLOOKUP(B17,RMS!B:E,4,FALSE)</f>
        <v>252427.80707084201</v>
      </c>
      <c r="K17" s="22">
        <f t="shared" si="1"/>
        <v>0.58742434805026278</v>
      </c>
      <c r="L17" s="22">
        <f t="shared" si="2"/>
        <v>1.2915802653878927E-4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1128732.5560000001</v>
      </c>
      <c r="F18" s="25">
        <f>VLOOKUP(C18,RA!B22:I53,8,0)</f>
        <v>139416.88939999999</v>
      </c>
      <c r="G18" s="16">
        <f t="shared" si="0"/>
        <v>989315.66660000011</v>
      </c>
      <c r="H18" s="27">
        <f>RA!J22</f>
        <v>12.3516318067466</v>
      </c>
      <c r="I18" s="20">
        <f>VLOOKUP(B18,RMS!B:D,3,FALSE)</f>
        <v>1128733.3964666701</v>
      </c>
      <c r="J18" s="21">
        <f>VLOOKUP(B18,RMS!B:E,4,FALSE)</f>
        <v>989315.66200000001</v>
      </c>
      <c r="K18" s="22">
        <f t="shared" si="1"/>
        <v>-0.84046666999347508</v>
      </c>
      <c r="L18" s="22">
        <f t="shared" si="2"/>
        <v>4.6000001020729542E-3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2402505.4742999999</v>
      </c>
      <c r="F19" s="25">
        <f>VLOOKUP(C19,RA!B23:I54,8,0)</f>
        <v>274498.05589999998</v>
      </c>
      <c r="G19" s="16">
        <f t="shared" si="0"/>
        <v>2128007.4183999998</v>
      </c>
      <c r="H19" s="27">
        <f>RA!J23</f>
        <v>11.4254913812414</v>
      </c>
      <c r="I19" s="20">
        <f>VLOOKUP(B19,RMS!B:D,3,FALSE)</f>
        <v>2402507.0558640999</v>
      </c>
      <c r="J19" s="21">
        <f>VLOOKUP(B19,RMS!B:E,4,FALSE)</f>
        <v>2128007.4486991498</v>
      </c>
      <c r="K19" s="22">
        <f t="shared" si="1"/>
        <v>-1.5815640999935567</v>
      </c>
      <c r="L19" s="22">
        <f t="shared" si="2"/>
        <v>-3.0299149919301271E-2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187529.2249</v>
      </c>
      <c r="F20" s="25">
        <f>VLOOKUP(C20,RA!B24:I55,8,0)</f>
        <v>31938.5357</v>
      </c>
      <c r="G20" s="16">
        <f t="shared" si="0"/>
        <v>155590.68919999999</v>
      </c>
      <c r="H20" s="27">
        <f>RA!J24</f>
        <v>17.0312311145269</v>
      </c>
      <c r="I20" s="20">
        <f>VLOOKUP(B20,RMS!B:D,3,FALSE)</f>
        <v>187529.231306006</v>
      </c>
      <c r="J20" s="21">
        <f>VLOOKUP(B20,RMS!B:E,4,FALSE)</f>
        <v>155590.684916244</v>
      </c>
      <c r="K20" s="22">
        <f t="shared" si="1"/>
        <v>-6.4060059958137572E-3</v>
      </c>
      <c r="L20" s="22">
        <f t="shared" si="2"/>
        <v>4.2837559885811061E-3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169811.7372</v>
      </c>
      <c r="F21" s="25">
        <f>VLOOKUP(C21,RA!B25:I56,8,0)</f>
        <v>14529.2814</v>
      </c>
      <c r="G21" s="16">
        <f t="shared" si="0"/>
        <v>155282.4558</v>
      </c>
      <c r="H21" s="27">
        <f>RA!J25</f>
        <v>8.5561113969924101</v>
      </c>
      <c r="I21" s="20">
        <f>VLOOKUP(B21,RMS!B:D,3,FALSE)</f>
        <v>169811.73649703499</v>
      </c>
      <c r="J21" s="21">
        <f>VLOOKUP(B21,RMS!B:E,4,FALSE)</f>
        <v>155282.45127743599</v>
      </c>
      <c r="K21" s="22">
        <f t="shared" si="1"/>
        <v>7.0296501507982612E-4</v>
      </c>
      <c r="L21" s="22">
        <f t="shared" si="2"/>
        <v>4.5225640060380101E-3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478182.03759999998</v>
      </c>
      <c r="F22" s="25">
        <f>VLOOKUP(C22,RA!B26:I57,8,0)</f>
        <v>116935.43459999999</v>
      </c>
      <c r="G22" s="16">
        <f t="shared" si="0"/>
        <v>361246.603</v>
      </c>
      <c r="H22" s="27">
        <f>RA!J26</f>
        <v>24.454167117380699</v>
      </c>
      <c r="I22" s="20">
        <f>VLOOKUP(B22,RMS!B:D,3,FALSE)</f>
        <v>478182.02825724997</v>
      </c>
      <c r="J22" s="21">
        <f>VLOOKUP(B22,RMS!B:E,4,FALSE)</f>
        <v>361246.57610755903</v>
      </c>
      <c r="K22" s="22">
        <f t="shared" si="1"/>
        <v>9.3427500105462968E-3</v>
      </c>
      <c r="L22" s="22">
        <f t="shared" si="2"/>
        <v>2.6892440975643694E-2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195204.23389999999</v>
      </c>
      <c r="F23" s="25">
        <f>VLOOKUP(C23,RA!B27:I58,8,0)</f>
        <v>55297.786899999999</v>
      </c>
      <c r="G23" s="16">
        <f t="shared" si="0"/>
        <v>139906.44699999999</v>
      </c>
      <c r="H23" s="27">
        <f>RA!J27</f>
        <v>28.328169832795801</v>
      </c>
      <c r="I23" s="20">
        <f>VLOOKUP(B23,RMS!B:D,3,FALSE)</f>
        <v>195204.13043767499</v>
      </c>
      <c r="J23" s="21">
        <f>VLOOKUP(B23,RMS!B:E,4,FALSE)</f>
        <v>139906.45463644699</v>
      </c>
      <c r="K23" s="22">
        <f t="shared" si="1"/>
        <v>0.10346232500160113</v>
      </c>
      <c r="L23" s="22">
        <f t="shared" si="2"/>
        <v>-7.6364470005501062E-3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666296.40789999999</v>
      </c>
      <c r="F24" s="25">
        <f>VLOOKUP(C24,RA!B28:I59,8,0)</f>
        <v>27936.111400000002</v>
      </c>
      <c r="G24" s="16">
        <f t="shared" si="0"/>
        <v>638360.29649999994</v>
      </c>
      <c r="H24" s="27">
        <f>RA!J28</f>
        <v>4.1927453110617297</v>
      </c>
      <c r="I24" s="20">
        <f>VLOOKUP(B24,RMS!B:D,3,FALSE)</f>
        <v>666296.40389115002</v>
      </c>
      <c r="J24" s="21">
        <f>VLOOKUP(B24,RMS!B:E,4,FALSE)</f>
        <v>638360.29184336297</v>
      </c>
      <c r="K24" s="22">
        <f t="shared" si="1"/>
        <v>4.008849966339767E-3</v>
      </c>
      <c r="L24" s="22">
        <f t="shared" si="2"/>
        <v>4.6566369710490108E-3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578703.96470000001</v>
      </c>
      <c r="F25" s="25">
        <f>VLOOKUP(C25,RA!B29:I60,8,0)</f>
        <v>97454.169200000004</v>
      </c>
      <c r="G25" s="16">
        <f t="shared" si="0"/>
        <v>481249.79550000001</v>
      </c>
      <c r="H25" s="27">
        <f>RA!J29</f>
        <v>16.840072842860199</v>
      </c>
      <c r="I25" s="20">
        <f>VLOOKUP(B25,RMS!B:D,3,FALSE)</f>
        <v>578703.975183186</v>
      </c>
      <c r="J25" s="21">
        <f>VLOOKUP(B25,RMS!B:E,4,FALSE)</f>
        <v>481249.78091546899</v>
      </c>
      <c r="K25" s="22">
        <f t="shared" si="1"/>
        <v>-1.0483185993507504E-2</v>
      </c>
      <c r="L25" s="22">
        <f t="shared" si="2"/>
        <v>1.45845310180448E-2</v>
      </c>
      <c r="M25" s="34"/>
    </row>
    <row r="26" spans="1:13" x14ac:dyDescent="0.15">
      <c r="A26" s="44"/>
      <c r="B26" s="12">
        <v>37</v>
      </c>
      <c r="C26" s="41" t="s">
        <v>28</v>
      </c>
      <c r="D26" s="41"/>
      <c r="E26" s="15">
        <f>VLOOKUP(C26,RA!B30:D57,3,0)</f>
        <v>1100654.5559</v>
      </c>
      <c r="F26" s="25">
        <f>VLOOKUP(C26,RA!B30:I61,8,0)</f>
        <v>162983.2531</v>
      </c>
      <c r="G26" s="16">
        <f t="shared" si="0"/>
        <v>937671.30280000006</v>
      </c>
      <c r="H26" s="27">
        <f>RA!J30</f>
        <v>14.8078479506887</v>
      </c>
      <c r="I26" s="20">
        <f>VLOOKUP(B26,RMS!B:D,3,FALSE)</f>
        <v>1100654.57939469</v>
      </c>
      <c r="J26" s="21">
        <f>VLOOKUP(B26,RMS!B:E,4,FALSE)</f>
        <v>937671.22909956099</v>
      </c>
      <c r="K26" s="22">
        <f t="shared" si="1"/>
        <v>-2.3494689958170056E-2</v>
      </c>
      <c r="L26" s="22">
        <f t="shared" si="2"/>
        <v>7.3700439068488777E-2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691141.69680000003</v>
      </c>
      <c r="F27" s="25">
        <f>VLOOKUP(C27,RA!B31:I62,8,0)</f>
        <v>19318.5579</v>
      </c>
      <c r="G27" s="16">
        <f t="shared" si="0"/>
        <v>671823.13890000002</v>
      </c>
      <c r="H27" s="27">
        <f>RA!J31</f>
        <v>2.7951660259314899</v>
      </c>
      <c r="I27" s="20">
        <f>VLOOKUP(B27,RMS!B:D,3,FALSE)</f>
        <v>691141.63086637203</v>
      </c>
      <c r="J27" s="21">
        <f>VLOOKUP(B27,RMS!B:E,4,FALSE)</f>
        <v>671823.12806814199</v>
      </c>
      <c r="K27" s="22">
        <f t="shared" si="1"/>
        <v>6.5933628007769585E-2</v>
      </c>
      <c r="L27" s="22">
        <f t="shared" si="2"/>
        <v>1.0831858031451702E-2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101210.5153</v>
      </c>
      <c r="F28" s="25">
        <f>VLOOKUP(C28,RA!B32:I63,8,0)</f>
        <v>30707.821199999998</v>
      </c>
      <c r="G28" s="16">
        <f t="shared" si="0"/>
        <v>70502.694099999993</v>
      </c>
      <c r="H28" s="27">
        <f>RA!J32</f>
        <v>30.3405442695143</v>
      </c>
      <c r="I28" s="20">
        <f>VLOOKUP(B28,RMS!B:D,3,FALSE)</f>
        <v>101210.448864511</v>
      </c>
      <c r="J28" s="21">
        <f>VLOOKUP(B28,RMS!B:E,4,FALSE)</f>
        <v>70502.703416081305</v>
      </c>
      <c r="K28" s="22">
        <f t="shared" si="1"/>
        <v>6.643548900319729E-2</v>
      </c>
      <c r="L28" s="22">
        <f t="shared" si="2"/>
        <v>-9.3160813121357933E-3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3.5398000000000001</v>
      </c>
      <c r="F29" s="25">
        <f>VLOOKUP(C29,RA!B33:I64,8,0)</f>
        <v>5.9799999999999999E-2</v>
      </c>
      <c r="G29" s="16">
        <f t="shared" si="0"/>
        <v>3.48</v>
      </c>
      <c r="H29" s="27">
        <f>RA!J33</f>
        <v>1.6893609808463801</v>
      </c>
      <c r="I29" s="20">
        <f>VLOOKUP(B29,RMS!B:D,3,FALSE)</f>
        <v>3.5398000000000001</v>
      </c>
      <c r="J29" s="21">
        <f>VLOOKUP(B29,RMS!B:E,4,FALSE)</f>
        <v>3.48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112690.6816</v>
      </c>
      <c r="F30" s="25">
        <f>VLOOKUP(C30,RA!B34:I66,8,0)</f>
        <v>15552.1116</v>
      </c>
      <c r="G30" s="16">
        <f t="shared" si="0"/>
        <v>97138.569999999992</v>
      </c>
      <c r="H30" s="27">
        <f>RA!J34</f>
        <v>0</v>
      </c>
      <c r="I30" s="20">
        <f>VLOOKUP(B30,RMS!B:D,3,FALSE)</f>
        <v>112690.68210000001</v>
      </c>
      <c r="J30" s="21">
        <f>VLOOKUP(B30,RMS!B:E,4,FALSE)</f>
        <v>97138.5726</v>
      </c>
      <c r="K30" s="22">
        <f t="shared" si="1"/>
        <v>-5.0000000919681042E-4</v>
      </c>
      <c r="L30" s="22">
        <f t="shared" si="2"/>
        <v>-2.6000000070780516E-3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57602.65</v>
      </c>
      <c r="F31" s="25">
        <f>VLOOKUP(C31,RA!B35:I67,8,0)</f>
        <v>2330</v>
      </c>
      <c r="G31" s="16">
        <f t="shared" si="0"/>
        <v>55272.65</v>
      </c>
      <c r="H31" s="27">
        <f>RA!J35</f>
        <v>13.800707724178</v>
      </c>
      <c r="I31" s="20">
        <f>VLOOKUP(B31,RMS!B:D,3,FALSE)</f>
        <v>57602.65</v>
      </c>
      <c r="J31" s="21">
        <f>VLOOKUP(B31,RMS!B:E,4,FALSE)</f>
        <v>55272.65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261760.99</v>
      </c>
      <c r="F32" s="25">
        <f>VLOOKUP(C32,RA!B34:I67,8,0)</f>
        <v>-24659.87</v>
      </c>
      <c r="G32" s="16">
        <f t="shared" si="0"/>
        <v>286420.86</v>
      </c>
      <c r="H32" s="27">
        <f>RA!J35</f>
        <v>13.800707724178</v>
      </c>
      <c r="I32" s="20">
        <f>VLOOKUP(B32,RMS!B:D,3,FALSE)</f>
        <v>261760.99</v>
      </c>
      <c r="J32" s="21">
        <f>VLOOKUP(B32,RMS!B:E,4,FALSE)</f>
        <v>286420.86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60147.88</v>
      </c>
      <c r="F33" s="25">
        <f>VLOOKUP(C33,RA!B34:I68,8,0)</f>
        <v>-4129.08</v>
      </c>
      <c r="G33" s="16">
        <f t="shared" si="0"/>
        <v>64276.959999999999</v>
      </c>
      <c r="H33" s="27">
        <f>RA!J34</f>
        <v>0</v>
      </c>
      <c r="I33" s="20">
        <f>VLOOKUP(B33,RMS!B:D,3,FALSE)</f>
        <v>60147.88</v>
      </c>
      <c r="J33" s="21">
        <f>VLOOKUP(B33,RMS!B:E,4,FALSE)</f>
        <v>64276.959999999999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137310.38</v>
      </c>
      <c r="F34" s="25">
        <f>VLOOKUP(C34,RA!B35:I69,8,0)</f>
        <v>-20709.509999999998</v>
      </c>
      <c r="G34" s="16">
        <f t="shared" si="0"/>
        <v>158019.89000000001</v>
      </c>
      <c r="H34" s="27">
        <f>RA!J35</f>
        <v>13.800707724178</v>
      </c>
      <c r="I34" s="20">
        <f>VLOOKUP(B34,RMS!B:D,3,FALSE)</f>
        <v>137310.38</v>
      </c>
      <c r="J34" s="21">
        <f>VLOOKUP(B34,RMS!B:E,4,FALSE)</f>
        <v>158019.89000000001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14.14</v>
      </c>
      <c r="F35" s="25">
        <f>VLOOKUP(C35,RA!B36:I70,8,0)</f>
        <v>13.29</v>
      </c>
      <c r="G35" s="16">
        <f t="shared" si="0"/>
        <v>0.85000000000000142</v>
      </c>
      <c r="H35" s="27">
        <f>RA!J36</f>
        <v>4.0449527929704603</v>
      </c>
      <c r="I35" s="20">
        <f>VLOOKUP(B35,RMS!B:D,3,FALSE)</f>
        <v>14.14</v>
      </c>
      <c r="J35" s="21">
        <f>VLOOKUP(B35,RMS!B:E,4,FALSE)</f>
        <v>0.85</v>
      </c>
      <c r="K35" s="22">
        <f t="shared" si="1"/>
        <v>0</v>
      </c>
      <c r="L35" s="22">
        <f t="shared" si="2"/>
        <v>1.4432899320127035E-15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111760.6842</v>
      </c>
      <c r="F36" s="25">
        <f>VLOOKUP(C36,RA!B8:I70,8,0)</f>
        <v>5265.5559999999996</v>
      </c>
      <c r="G36" s="16">
        <f t="shared" si="0"/>
        <v>106495.12820000001</v>
      </c>
      <c r="H36" s="27">
        <f>RA!J36</f>
        <v>4.0449527929704603</v>
      </c>
      <c r="I36" s="20">
        <f>VLOOKUP(B36,RMS!B:D,3,FALSE)</f>
        <v>111760.683760684</v>
      </c>
      <c r="J36" s="21">
        <f>VLOOKUP(B36,RMS!B:E,4,FALSE)</f>
        <v>106495.128205128</v>
      </c>
      <c r="K36" s="22">
        <f t="shared" si="1"/>
        <v>4.3931600521318614E-4</v>
      </c>
      <c r="L36" s="22">
        <f t="shared" si="2"/>
        <v>-5.12799306306988E-6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433058.22340000002</v>
      </c>
      <c r="F37" s="25">
        <f>VLOOKUP(C37,RA!B8:I71,8,0)</f>
        <v>26596.6731</v>
      </c>
      <c r="G37" s="16">
        <f t="shared" si="0"/>
        <v>406461.5503</v>
      </c>
      <c r="H37" s="27">
        <f>RA!J37</f>
        <v>-9.4207582268083598</v>
      </c>
      <c r="I37" s="20">
        <f>VLOOKUP(B37,RMS!B:D,3,FALSE)</f>
        <v>433058.218630769</v>
      </c>
      <c r="J37" s="21">
        <f>VLOOKUP(B37,RMS!B:E,4,FALSE)</f>
        <v>406461.55212478602</v>
      </c>
      <c r="K37" s="22">
        <f t="shared" si="1"/>
        <v>4.7692310181446373E-3</v>
      </c>
      <c r="L37" s="22">
        <f t="shared" si="2"/>
        <v>-1.8247860134579241E-3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89261.56</v>
      </c>
      <c r="F38" s="25">
        <f>VLOOKUP(C38,RA!B9:I72,8,0)</f>
        <v>-8964.5400000000009</v>
      </c>
      <c r="G38" s="16">
        <f t="shared" si="0"/>
        <v>98226.1</v>
      </c>
      <c r="H38" s="27">
        <f>RA!J38</f>
        <v>-6.8648803582104598</v>
      </c>
      <c r="I38" s="20">
        <f>VLOOKUP(B38,RMS!B:D,3,FALSE)</f>
        <v>89261.56</v>
      </c>
      <c r="J38" s="21">
        <f>VLOOKUP(B38,RMS!B:E,4,FALSE)</f>
        <v>98226.1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41858.120000000003</v>
      </c>
      <c r="F39" s="25">
        <f>VLOOKUP(C39,RA!B10:I73,8,0)</f>
        <v>5521.31</v>
      </c>
      <c r="G39" s="16">
        <f t="shared" si="0"/>
        <v>36336.810000000005</v>
      </c>
      <c r="H39" s="27">
        <f>RA!J39</f>
        <v>-15.0822610788784</v>
      </c>
      <c r="I39" s="20">
        <f>VLOOKUP(B39,RMS!B:D,3,FALSE)</f>
        <v>41858.120000000003</v>
      </c>
      <c r="J39" s="21">
        <f>VLOOKUP(B39,RMS!B:E,4,FALSE)</f>
        <v>36336.81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5014.9650000000001</v>
      </c>
      <c r="F40" s="25">
        <f>VLOOKUP(C40,RA!B8:I74,8,0)</f>
        <v>599.75379999999996</v>
      </c>
      <c r="G40" s="16">
        <f t="shared" si="0"/>
        <v>4415.2111999999997</v>
      </c>
      <c r="H40" s="27">
        <f>RA!J40</f>
        <v>93.988684582744</v>
      </c>
      <c r="I40" s="20">
        <f>VLOOKUP(B40,RMS!B:D,3,FALSE)</f>
        <v>5014.96482868164</v>
      </c>
      <c r="J40" s="21">
        <f>VLOOKUP(B40,RMS!B:E,4,FALSE)</f>
        <v>4415.2113304591203</v>
      </c>
      <c r="K40" s="22">
        <f t="shared" si="1"/>
        <v>1.7131836011685664E-4</v>
      </c>
      <c r="L40" s="22">
        <f t="shared" si="2"/>
        <v>-1.3045912055531517E-4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14355802.0255</v>
      </c>
      <c r="E7" s="68">
        <v>15520348.7973</v>
      </c>
      <c r="F7" s="69">
        <v>92.496645616607594</v>
      </c>
      <c r="G7" s="68">
        <v>13411607.376</v>
      </c>
      <c r="H7" s="69">
        <v>7.0401304111364897</v>
      </c>
      <c r="I7" s="68">
        <v>1697769.1899000001</v>
      </c>
      <c r="J7" s="69">
        <v>11.826362517986</v>
      </c>
      <c r="K7" s="68">
        <v>1466941.9021999999</v>
      </c>
      <c r="L7" s="69">
        <v>10.937853018461301</v>
      </c>
      <c r="M7" s="69">
        <v>0.15735271271058801</v>
      </c>
      <c r="N7" s="68">
        <v>405134596.90990001</v>
      </c>
      <c r="O7" s="68">
        <v>3328439347.8327999</v>
      </c>
      <c r="P7" s="68">
        <v>820458</v>
      </c>
      <c r="Q7" s="68">
        <v>772406</v>
      </c>
      <c r="R7" s="69">
        <v>6.2210806234027203</v>
      </c>
      <c r="S7" s="68">
        <v>17.4973027571186</v>
      </c>
      <c r="T7" s="68">
        <v>17.385118040382899</v>
      </c>
      <c r="U7" s="70">
        <v>0.64115434414618599</v>
      </c>
      <c r="V7" s="58"/>
      <c r="W7" s="58"/>
    </row>
    <row r="8" spans="1:23" ht="14.25" thickBot="1" x14ac:dyDescent="0.2">
      <c r="A8" s="55">
        <v>42143</v>
      </c>
      <c r="B8" s="45" t="s">
        <v>6</v>
      </c>
      <c r="C8" s="46"/>
      <c r="D8" s="71">
        <v>484845.83360000001</v>
      </c>
      <c r="E8" s="71">
        <v>595485.43370000005</v>
      </c>
      <c r="F8" s="72">
        <v>81.420267593692401</v>
      </c>
      <c r="G8" s="71">
        <v>458931.04460000002</v>
      </c>
      <c r="H8" s="72">
        <v>5.6467718418541599</v>
      </c>
      <c r="I8" s="71">
        <v>124657.8201</v>
      </c>
      <c r="J8" s="72">
        <v>25.710815987509001</v>
      </c>
      <c r="K8" s="71">
        <v>110882.3573</v>
      </c>
      <c r="L8" s="72">
        <v>24.1610060170682</v>
      </c>
      <c r="M8" s="72">
        <v>0.124234938140154</v>
      </c>
      <c r="N8" s="71">
        <v>11107466.7744</v>
      </c>
      <c r="O8" s="71">
        <v>125438942.0785</v>
      </c>
      <c r="P8" s="71">
        <v>22525</v>
      </c>
      <c r="Q8" s="71">
        <v>21086</v>
      </c>
      <c r="R8" s="72">
        <v>6.8244332732618798</v>
      </c>
      <c r="S8" s="71">
        <v>21.524787285238599</v>
      </c>
      <c r="T8" s="71">
        <v>21.4461786825382</v>
      </c>
      <c r="U8" s="73">
        <v>0.36520036950310403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66225.6495</v>
      </c>
      <c r="E9" s="71">
        <v>77973.415800000002</v>
      </c>
      <c r="F9" s="72">
        <v>84.933626185964798</v>
      </c>
      <c r="G9" s="71">
        <v>65154.332499999997</v>
      </c>
      <c r="H9" s="72">
        <v>1.64427591979397</v>
      </c>
      <c r="I9" s="71">
        <v>14458.158600000001</v>
      </c>
      <c r="J9" s="72">
        <v>21.8316599522365</v>
      </c>
      <c r="K9" s="71">
        <v>14917.646000000001</v>
      </c>
      <c r="L9" s="72">
        <v>22.895861913710799</v>
      </c>
      <c r="M9" s="72">
        <v>-3.0801602343961999E-2</v>
      </c>
      <c r="N9" s="71">
        <v>1922925.2264</v>
      </c>
      <c r="O9" s="71">
        <v>19421656.1272</v>
      </c>
      <c r="P9" s="71">
        <v>3601</v>
      </c>
      <c r="Q9" s="71">
        <v>3436</v>
      </c>
      <c r="R9" s="72">
        <v>4.8020954598370302</v>
      </c>
      <c r="S9" s="71">
        <v>18.390905165231899</v>
      </c>
      <c r="T9" s="71">
        <v>16.563853288707801</v>
      </c>
      <c r="U9" s="73">
        <v>9.9345402529623001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97342.177200000006</v>
      </c>
      <c r="E10" s="71">
        <v>120042.7741</v>
      </c>
      <c r="F10" s="72">
        <v>81.089576552863093</v>
      </c>
      <c r="G10" s="71">
        <v>96408.710800000001</v>
      </c>
      <c r="H10" s="72">
        <v>0.96823865007020804</v>
      </c>
      <c r="I10" s="71">
        <v>28328.6675</v>
      </c>
      <c r="J10" s="72">
        <v>29.102151107423602</v>
      </c>
      <c r="K10" s="71">
        <v>26607.1407</v>
      </c>
      <c r="L10" s="72">
        <v>27.598274553423401</v>
      </c>
      <c r="M10" s="72">
        <v>6.4701683634874996E-2</v>
      </c>
      <c r="N10" s="71">
        <v>3077194.6787</v>
      </c>
      <c r="O10" s="71">
        <v>30946231.475900002</v>
      </c>
      <c r="P10" s="71">
        <v>79211</v>
      </c>
      <c r="Q10" s="71">
        <v>75109</v>
      </c>
      <c r="R10" s="72">
        <v>5.4613961043283901</v>
      </c>
      <c r="S10" s="71">
        <v>1.2288972137708101</v>
      </c>
      <c r="T10" s="71">
        <v>1.2121626103396399</v>
      </c>
      <c r="U10" s="73">
        <v>1.36175778117567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69993.172200000001</v>
      </c>
      <c r="E11" s="71">
        <v>74292.772500000006</v>
      </c>
      <c r="F11" s="72">
        <v>94.212626403194193</v>
      </c>
      <c r="G11" s="71">
        <v>51472.330199999997</v>
      </c>
      <c r="H11" s="72">
        <v>35.982132396251998</v>
      </c>
      <c r="I11" s="71">
        <v>15414.6165</v>
      </c>
      <c r="J11" s="72">
        <v>22.023028840518801</v>
      </c>
      <c r="K11" s="71">
        <v>9365.3343999999997</v>
      </c>
      <c r="L11" s="72">
        <v>18.194891048472499</v>
      </c>
      <c r="M11" s="72">
        <v>0.64592270191654899</v>
      </c>
      <c r="N11" s="71">
        <v>1276709.0101000001</v>
      </c>
      <c r="O11" s="71">
        <v>9988569.8605000004</v>
      </c>
      <c r="P11" s="71">
        <v>2927</v>
      </c>
      <c r="Q11" s="71">
        <v>2788</v>
      </c>
      <c r="R11" s="72">
        <v>4.9856527977044403</v>
      </c>
      <c r="S11" s="71">
        <v>23.912938913563401</v>
      </c>
      <c r="T11" s="71">
        <v>22.5184507173601</v>
      </c>
      <c r="U11" s="73">
        <v>5.8315215927403701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173450.0019</v>
      </c>
      <c r="E12" s="71">
        <v>164032.11600000001</v>
      </c>
      <c r="F12" s="72">
        <v>105.74148900206799</v>
      </c>
      <c r="G12" s="71">
        <v>117361.3542</v>
      </c>
      <c r="H12" s="72">
        <v>47.791411476402303</v>
      </c>
      <c r="I12" s="71">
        <v>29016.476200000001</v>
      </c>
      <c r="J12" s="72">
        <v>16.729014633697702</v>
      </c>
      <c r="K12" s="71">
        <v>10486.067300000001</v>
      </c>
      <c r="L12" s="72">
        <v>8.9348554057499108</v>
      </c>
      <c r="M12" s="72">
        <v>1.7671457153436401</v>
      </c>
      <c r="N12" s="71">
        <v>5632476.9206999997</v>
      </c>
      <c r="O12" s="71">
        <v>36722430.9608</v>
      </c>
      <c r="P12" s="71">
        <v>1622</v>
      </c>
      <c r="Q12" s="71">
        <v>1483</v>
      </c>
      <c r="R12" s="72">
        <v>9.3728927848954804</v>
      </c>
      <c r="S12" s="71">
        <v>106.935882799014</v>
      </c>
      <c r="T12" s="71">
        <v>110.150597437626</v>
      </c>
      <c r="U12" s="73">
        <v>-3.0062076026014299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268939.4007</v>
      </c>
      <c r="E13" s="71">
        <v>271496.99920000002</v>
      </c>
      <c r="F13" s="72">
        <v>99.057964357787995</v>
      </c>
      <c r="G13" s="71">
        <v>203344.9203</v>
      </c>
      <c r="H13" s="72">
        <v>32.257742314500298</v>
      </c>
      <c r="I13" s="71">
        <v>79536.622399999993</v>
      </c>
      <c r="J13" s="72">
        <v>29.5741799799437</v>
      </c>
      <c r="K13" s="71">
        <v>49886.010999999999</v>
      </c>
      <c r="L13" s="72">
        <v>24.532705772242501</v>
      </c>
      <c r="M13" s="72">
        <v>0.59436725457964601</v>
      </c>
      <c r="N13" s="71">
        <v>5746993.5750000002</v>
      </c>
      <c r="O13" s="71">
        <v>56023440.171099998</v>
      </c>
      <c r="P13" s="71">
        <v>10248</v>
      </c>
      <c r="Q13" s="71">
        <v>9081</v>
      </c>
      <c r="R13" s="72">
        <v>12.8510075982821</v>
      </c>
      <c r="S13" s="71">
        <v>26.243110919203701</v>
      </c>
      <c r="T13" s="71">
        <v>24.751917398964899</v>
      </c>
      <c r="U13" s="73">
        <v>5.6822284706637998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164104.24600000001</v>
      </c>
      <c r="E14" s="71">
        <v>130844.5901</v>
      </c>
      <c r="F14" s="72">
        <v>125.41920600200601</v>
      </c>
      <c r="G14" s="71">
        <v>134292.01879999999</v>
      </c>
      <c r="H14" s="72">
        <v>22.199552487478101</v>
      </c>
      <c r="I14" s="71">
        <v>34729.5118</v>
      </c>
      <c r="J14" s="72">
        <v>21.163079351402001</v>
      </c>
      <c r="K14" s="71">
        <v>31078.032200000001</v>
      </c>
      <c r="L14" s="72">
        <v>23.1421289795965</v>
      </c>
      <c r="M14" s="72">
        <v>0.11749391262938499</v>
      </c>
      <c r="N14" s="71">
        <v>3832679.6475</v>
      </c>
      <c r="O14" s="71">
        <v>28168714.6941</v>
      </c>
      <c r="P14" s="71">
        <v>2630</v>
      </c>
      <c r="Q14" s="71">
        <v>3100</v>
      </c>
      <c r="R14" s="72">
        <v>-15.1612903225806</v>
      </c>
      <c r="S14" s="71">
        <v>62.397051711026599</v>
      </c>
      <c r="T14" s="71">
        <v>48.266790935483897</v>
      </c>
      <c r="U14" s="73">
        <v>22.6457186486676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111744.19319999999</v>
      </c>
      <c r="E15" s="71">
        <v>105958.96709999999</v>
      </c>
      <c r="F15" s="72">
        <v>105.45987400437799</v>
      </c>
      <c r="G15" s="71">
        <v>86529.776500000007</v>
      </c>
      <c r="H15" s="72">
        <v>29.139583759354799</v>
      </c>
      <c r="I15" s="71">
        <v>26601.465100000001</v>
      </c>
      <c r="J15" s="72">
        <v>23.8056800431577</v>
      </c>
      <c r="K15" s="71">
        <v>16529.417300000001</v>
      </c>
      <c r="L15" s="72">
        <v>19.102577134242299</v>
      </c>
      <c r="M15" s="72">
        <v>0.60934076605350196</v>
      </c>
      <c r="N15" s="71">
        <v>2865650.2122</v>
      </c>
      <c r="O15" s="71">
        <v>22708626.349100001</v>
      </c>
      <c r="P15" s="71">
        <v>4625</v>
      </c>
      <c r="Q15" s="71">
        <v>4128</v>
      </c>
      <c r="R15" s="72">
        <v>12.0397286821705</v>
      </c>
      <c r="S15" s="71">
        <v>24.160906637837801</v>
      </c>
      <c r="T15" s="71">
        <v>23.907416036821701</v>
      </c>
      <c r="U15" s="73">
        <v>1.04917669198368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722952.07350000006</v>
      </c>
      <c r="E16" s="71">
        <v>866977.70259999996</v>
      </c>
      <c r="F16" s="72">
        <v>83.387620158156594</v>
      </c>
      <c r="G16" s="71">
        <v>669609.70830000006</v>
      </c>
      <c r="H16" s="72">
        <v>7.9661875475828001</v>
      </c>
      <c r="I16" s="71">
        <v>23208.817599999998</v>
      </c>
      <c r="J16" s="72">
        <v>3.2102843951522302</v>
      </c>
      <c r="K16" s="71">
        <v>1162.9892</v>
      </c>
      <c r="L16" s="72">
        <v>0.17368165150302101</v>
      </c>
      <c r="M16" s="72">
        <v>18.956176377218299</v>
      </c>
      <c r="N16" s="71">
        <v>22497481.1437</v>
      </c>
      <c r="O16" s="71">
        <v>162890805.80579999</v>
      </c>
      <c r="P16" s="71">
        <v>39179</v>
      </c>
      <c r="Q16" s="71">
        <v>34860</v>
      </c>
      <c r="R16" s="72">
        <v>12.3895582329317</v>
      </c>
      <c r="S16" s="71">
        <v>18.4525402256311</v>
      </c>
      <c r="T16" s="71">
        <v>18.090799159495099</v>
      </c>
      <c r="U16" s="73">
        <v>1.9603862758878501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406984.08069999999</v>
      </c>
      <c r="E17" s="71">
        <v>558484.60369999998</v>
      </c>
      <c r="F17" s="72">
        <v>72.872927562138997</v>
      </c>
      <c r="G17" s="71">
        <v>428526.07740000001</v>
      </c>
      <c r="H17" s="72">
        <v>-5.02699785056301</v>
      </c>
      <c r="I17" s="71">
        <v>49892.9787</v>
      </c>
      <c r="J17" s="72">
        <v>12.2591966285722</v>
      </c>
      <c r="K17" s="71">
        <v>41781.397900000004</v>
      </c>
      <c r="L17" s="72">
        <v>9.7500245850849208</v>
      </c>
      <c r="M17" s="72">
        <v>0.194143355840184</v>
      </c>
      <c r="N17" s="71">
        <v>16095550.092399999</v>
      </c>
      <c r="O17" s="71">
        <v>176206704.32300001</v>
      </c>
      <c r="P17" s="71">
        <v>10932</v>
      </c>
      <c r="Q17" s="71">
        <v>10278</v>
      </c>
      <c r="R17" s="72">
        <v>6.3631056625802698</v>
      </c>
      <c r="S17" s="71">
        <v>37.228693807171602</v>
      </c>
      <c r="T17" s="71">
        <v>36.655690056431197</v>
      </c>
      <c r="U17" s="73">
        <v>1.5391454605103601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1274412.2264</v>
      </c>
      <c r="E18" s="71">
        <v>1769552.1565</v>
      </c>
      <c r="F18" s="72">
        <v>72.018912905096997</v>
      </c>
      <c r="G18" s="71">
        <v>1380252.1747000001</v>
      </c>
      <c r="H18" s="72">
        <v>-7.6681602275326597</v>
      </c>
      <c r="I18" s="71">
        <v>146938.41260000001</v>
      </c>
      <c r="J18" s="72">
        <v>11.529896650087601</v>
      </c>
      <c r="K18" s="71">
        <v>209075.42989999999</v>
      </c>
      <c r="L18" s="72">
        <v>15.1476254652845</v>
      </c>
      <c r="M18" s="72">
        <v>-0.29719904117724399</v>
      </c>
      <c r="N18" s="71">
        <v>33506446.0878</v>
      </c>
      <c r="O18" s="71">
        <v>390302333.60939997</v>
      </c>
      <c r="P18" s="71">
        <v>66413</v>
      </c>
      <c r="Q18" s="71">
        <v>63324</v>
      </c>
      <c r="R18" s="72">
        <v>4.8780872970753499</v>
      </c>
      <c r="S18" s="71">
        <v>19.189198295514402</v>
      </c>
      <c r="T18" s="71">
        <v>19.685383120143999</v>
      </c>
      <c r="U18" s="73">
        <v>-2.5857506759183999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418069.76549999998</v>
      </c>
      <c r="E19" s="71">
        <v>480733.97340000002</v>
      </c>
      <c r="F19" s="72">
        <v>86.964888822646301</v>
      </c>
      <c r="G19" s="71">
        <v>422510.05599999998</v>
      </c>
      <c r="H19" s="72">
        <v>-1.05093131795188</v>
      </c>
      <c r="I19" s="71">
        <v>44797.420899999997</v>
      </c>
      <c r="J19" s="72">
        <v>10.715297923164499</v>
      </c>
      <c r="K19" s="71">
        <v>56388.636299999998</v>
      </c>
      <c r="L19" s="72">
        <v>13.3461051398029</v>
      </c>
      <c r="M19" s="72">
        <v>-0.20555942048912401</v>
      </c>
      <c r="N19" s="71">
        <v>11807360.1336</v>
      </c>
      <c r="O19" s="71">
        <v>113620040.85349999</v>
      </c>
      <c r="P19" s="71">
        <v>10009</v>
      </c>
      <c r="Q19" s="71">
        <v>9478</v>
      </c>
      <c r="R19" s="72">
        <v>5.6024477737919298</v>
      </c>
      <c r="S19" s="71">
        <v>41.769384104306098</v>
      </c>
      <c r="T19" s="71">
        <v>40.3205108989238</v>
      </c>
      <c r="U19" s="73">
        <v>3.4687444798424298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796173.54249999998</v>
      </c>
      <c r="E20" s="71">
        <v>808181.81590000005</v>
      </c>
      <c r="F20" s="72">
        <v>98.514161892317802</v>
      </c>
      <c r="G20" s="71">
        <v>684080.7389</v>
      </c>
      <c r="H20" s="72">
        <v>16.385902602702298</v>
      </c>
      <c r="I20" s="71">
        <v>74074.933999999994</v>
      </c>
      <c r="J20" s="72">
        <v>9.3038678184913408</v>
      </c>
      <c r="K20" s="71">
        <v>64152.080499999996</v>
      </c>
      <c r="L20" s="72">
        <v>9.3778521820620693</v>
      </c>
      <c r="M20" s="72">
        <v>0.154677033428401</v>
      </c>
      <c r="N20" s="71">
        <v>24414606.904599998</v>
      </c>
      <c r="O20" s="71">
        <v>176617501.6015</v>
      </c>
      <c r="P20" s="71">
        <v>36024</v>
      </c>
      <c r="Q20" s="71">
        <v>33748</v>
      </c>
      <c r="R20" s="72">
        <v>6.7441033542728501</v>
      </c>
      <c r="S20" s="71">
        <v>22.101197604374899</v>
      </c>
      <c r="T20" s="71">
        <v>22.502927610525099</v>
      </c>
      <c r="U20" s="73">
        <v>-1.81768433250282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290109.44410000002</v>
      </c>
      <c r="E21" s="71">
        <v>292439.2401</v>
      </c>
      <c r="F21" s="72">
        <v>99.203323056371204</v>
      </c>
      <c r="G21" s="71">
        <v>269039.05369999999</v>
      </c>
      <c r="H21" s="72">
        <v>7.8317218672256699</v>
      </c>
      <c r="I21" s="71">
        <v>37681.636899999998</v>
      </c>
      <c r="J21" s="72">
        <v>12.988766021354101</v>
      </c>
      <c r="K21" s="71">
        <v>37921.253199999999</v>
      </c>
      <c r="L21" s="72">
        <v>14.095073811211501</v>
      </c>
      <c r="M21" s="72">
        <v>-6.3187864266050003E-3</v>
      </c>
      <c r="N21" s="71">
        <v>6546120.1780000003</v>
      </c>
      <c r="O21" s="71">
        <v>69584801.128399998</v>
      </c>
      <c r="P21" s="71">
        <v>25956</v>
      </c>
      <c r="Q21" s="71">
        <v>25338</v>
      </c>
      <c r="R21" s="72">
        <v>2.4390243902439002</v>
      </c>
      <c r="S21" s="71">
        <v>11.1769704153182</v>
      </c>
      <c r="T21" s="71">
        <v>10.881270380456201</v>
      </c>
      <c r="U21" s="73">
        <v>2.6456188383279202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1128732.5560000001</v>
      </c>
      <c r="E22" s="71">
        <v>1080465.3932</v>
      </c>
      <c r="F22" s="72">
        <v>104.46725671213299</v>
      </c>
      <c r="G22" s="71">
        <v>1024938.5152</v>
      </c>
      <c r="H22" s="72">
        <v>10.126855344073601</v>
      </c>
      <c r="I22" s="71">
        <v>139416.88939999999</v>
      </c>
      <c r="J22" s="72">
        <v>12.3516318067466</v>
      </c>
      <c r="K22" s="71">
        <v>120439.48360000001</v>
      </c>
      <c r="L22" s="72">
        <v>11.7508984015981</v>
      </c>
      <c r="M22" s="72">
        <v>0.15756797715130699</v>
      </c>
      <c r="N22" s="71">
        <v>24737478.9987</v>
      </c>
      <c r="O22" s="71">
        <v>203184353.25839999</v>
      </c>
      <c r="P22" s="71">
        <v>69376</v>
      </c>
      <c r="Q22" s="71">
        <v>61566</v>
      </c>
      <c r="R22" s="72">
        <v>12.6855732059903</v>
      </c>
      <c r="S22" s="71">
        <v>16.2697843058118</v>
      </c>
      <c r="T22" s="71">
        <v>16.088739919760901</v>
      </c>
      <c r="U22" s="73">
        <v>1.11276451271841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2402505.4742999999</v>
      </c>
      <c r="E23" s="71">
        <v>2592710.2867999999</v>
      </c>
      <c r="F23" s="72">
        <v>92.663861694522097</v>
      </c>
      <c r="G23" s="71">
        <v>1947171.166</v>
      </c>
      <c r="H23" s="72">
        <v>23.384400727100701</v>
      </c>
      <c r="I23" s="71">
        <v>274498.05589999998</v>
      </c>
      <c r="J23" s="72">
        <v>11.4254913812414</v>
      </c>
      <c r="K23" s="71">
        <v>113016.0367</v>
      </c>
      <c r="L23" s="72">
        <v>5.8041141258354099</v>
      </c>
      <c r="M23" s="72">
        <v>1.4288416397812</v>
      </c>
      <c r="N23" s="71">
        <v>59226307.595899999</v>
      </c>
      <c r="O23" s="71">
        <v>456230378.54269999</v>
      </c>
      <c r="P23" s="71">
        <v>80668</v>
      </c>
      <c r="Q23" s="71">
        <v>74201</v>
      </c>
      <c r="R23" s="72">
        <v>8.7155159633967294</v>
      </c>
      <c r="S23" s="71">
        <v>29.782633439529899</v>
      </c>
      <c r="T23" s="71">
        <v>31.5986098637485</v>
      </c>
      <c r="U23" s="73">
        <v>-6.0974340227692396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187529.2249</v>
      </c>
      <c r="E24" s="71">
        <v>252736.2481</v>
      </c>
      <c r="F24" s="72">
        <v>74.199576162814793</v>
      </c>
      <c r="G24" s="71">
        <v>196734.70569999999</v>
      </c>
      <c r="H24" s="72">
        <v>-4.6791341503503796</v>
      </c>
      <c r="I24" s="71">
        <v>31938.5357</v>
      </c>
      <c r="J24" s="72">
        <v>17.0312311145269</v>
      </c>
      <c r="K24" s="71">
        <v>37872.934500000003</v>
      </c>
      <c r="L24" s="72">
        <v>19.2507643047751</v>
      </c>
      <c r="M24" s="72">
        <v>-0.15669234186223399</v>
      </c>
      <c r="N24" s="71">
        <v>4602588.9111000001</v>
      </c>
      <c r="O24" s="71">
        <v>43582184.907899998</v>
      </c>
      <c r="P24" s="71">
        <v>21452</v>
      </c>
      <c r="Q24" s="71">
        <v>20051</v>
      </c>
      <c r="R24" s="72">
        <v>6.9871826841554103</v>
      </c>
      <c r="S24" s="71">
        <v>8.7418061206414297</v>
      </c>
      <c r="T24" s="71">
        <v>8.81106027629545</v>
      </c>
      <c r="U24" s="73">
        <v>-0.79221793183550304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169811.7372</v>
      </c>
      <c r="E25" s="71">
        <v>223031.462</v>
      </c>
      <c r="F25" s="72">
        <v>76.138019128440305</v>
      </c>
      <c r="G25" s="71">
        <v>172686.47640000001</v>
      </c>
      <c r="H25" s="72">
        <v>-1.6647158827545601</v>
      </c>
      <c r="I25" s="71">
        <v>14529.2814</v>
      </c>
      <c r="J25" s="72">
        <v>8.5561113969924101</v>
      </c>
      <c r="K25" s="71">
        <v>14022.295899999999</v>
      </c>
      <c r="L25" s="72">
        <v>8.1200891884084996</v>
      </c>
      <c r="M25" s="72">
        <v>3.6155669771595997E-2</v>
      </c>
      <c r="N25" s="71">
        <v>4590998.8333000001</v>
      </c>
      <c r="O25" s="71">
        <v>51384714.056199998</v>
      </c>
      <c r="P25" s="71">
        <v>15509</v>
      </c>
      <c r="Q25" s="71">
        <v>14450</v>
      </c>
      <c r="R25" s="72">
        <v>7.32871972318339</v>
      </c>
      <c r="S25" s="71">
        <v>10.9492383261332</v>
      </c>
      <c r="T25" s="71">
        <v>11.1969897231834</v>
      </c>
      <c r="U25" s="73">
        <v>-2.26272722970013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478182.03759999998</v>
      </c>
      <c r="E26" s="71">
        <v>589056.01119999995</v>
      </c>
      <c r="F26" s="72">
        <v>81.177685739233496</v>
      </c>
      <c r="G26" s="71">
        <v>538790.77480000001</v>
      </c>
      <c r="H26" s="72">
        <v>-11.2490302423047</v>
      </c>
      <c r="I26" s="71">
        <v>116935.43459999999</v>
      </c>
      <c r="J26" s="72">
        <v>24.454167117380699</v>
      </c>
      <c r="K26" s="71">
        <v>102633.94070000001</v>
      </c>
      <c r="L26" s="72">
        <v>19.048941722897499</v>
      </c>
      <c r="M26" s="72">
        <v>0.13934468268935901</v>
      </c>
      <c r="N26" s="71">
        <v>10681739.5033</v>
      </c>
      <c r="O26" s="71">
        <v>102786930.77420001</v>
      </c>
      <c r="P26" s="71">
        <v>33627</v>
      </c>
      <c r="Q26" s="71">
        <v>30973</v>
      </c>
      <c r="R26" s="72">
        <v>8.5687534304071296</v>
      </c>
      <c r="S26" s="71">
        <v>14.2201813304785</v>
      </c>
      <c r="T26" s="71">
        <v>13.861013027475501</v>
      </c>
      <c r="U26" s="73">
        <v>2.5257645782133902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195204.23389999999</v>
      </c>
      <c r="E27" s="71">
        <v>244749.37160000001</v>
      </c>
      <c r="F27" s="72">
        <v>79.756786554298998</v>
      </c>
      <c r="G27" s="71">
        <v>223278.9326</v>
      </c>
      <c r="H27" s="72">
        <v>-12.5738234114077</v>
      </c>
      <c r="I27" s="71">
        <v>55297.786899999999</v>
      </c>
      <c r="J27" s="72">
        <v>28.328169832795801</v>
      </c>
      <c r="K27" s="71">
        <v>72748.081600000005</v>
      </c>
      <c r="L27" s="72">
        <v>32.581704307198002</v>
      </c>
      <c r="M27" s="72">
        <v>-0.23987291920561099</v>
      </c>
      <c r="N27" s="71">
        <v>4706663.2197000002</v>
      </c>
      <c r="O27" s="71">
        <v>38796037.806199998</v>
      </c>
      <c r="P27" s="71">
        <v>27249</v>
      </c>
      <c r="Q27" s="71">
        <v>26594</v>
      </c>
      <c r="R27" s="72">
        <v>2.4629615702790102</v>
      </c>
      <c r="S27" s="71">
        <v>7.1637210136151799</v>
      </c>
      <c r="T27" s="71">
        <v>7.3136769045649404</v>
      </c>
      <c r="U27" s="73">
        <v>-2.0932681586114099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666296.40789999999</v>
      </c>
      <c r="E28" s="71">
        <v>819007.228</v>
      </c>
      <c r="F28" s="72">
        <v>81.354154776763494</v>
      </c>
      <c r="G28" s="71">
        <v>752674.87490000005</v>
      </c>
      <c r="H28" s="72">
        <v>-11.4761990708772</v>
      </c>
      <c r="I28" s="71">
        <v>27936.111400000002</v>
      </c>
      <c r="J28" s="72">
        <v>4.1927453110617297</v>
      </c>
      <c r="K28" s="71">
        <v>15492.5031</v>
      </c>
      <c r="L28" s="72">
        <v>2.0583260603801001</v>
      </c>
      <c r="M28" s="72">
        <v>0.80320192416162906</v>
      </c>
      <c r="N28" s="71">
        <v>16600724.984099999</v>
      </c>
      <c r="O28" s="71">
        <v>135324063.4797</v>
      </c>
      <c r="P28" s="71">
        <v>38151</v>
      </c>
      <c r="Q28" s="71">
        <v>36905</v>
      </c>
      <c r="R28" s="72">
        <v>3.3762362823465599</v>
      </c>
      <c r="S28" s="71">
        <v>17.464716728264001</v>
      </c>
      <c r="T28" s="71">
        <v>17.6336192738111</v>
      </c>
      <c r="U28" s="73">
        <v>-0.96710727219404002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578703.96470000001</v>
      </c>
      <c r="E29" s="71">
        <v>611536.84600000002</v>
      </c>
      <c r="F29" s="72">
        <v>94.6310869876841</v>
      </c>
      <c r="G29" s="71">
        <v>628809.92790000001</v>
      </c>
      <c r="H29" s="72">
        <v>-7.9683797880443796</v>
      </c>
      <c r="I29" s="71">
        <v>97454.169200000004</v>
      </c>
      <c r="J29" s="72">
        <v>16.840072842860199</v>
      </c>
      <c r="K29" s="71">
        <v>102254.65210000001</v>
      </c>
      <c r="L29" s="72">
        <v>16.261615404434501</v>
      </c>
      <c r="M29" s="72">
        <v>-4.6946352086802E-2</v>
      </c>
      <c r="N29" s="71">
        <v>14505951.9879</v>
      </c>
      <c r="O29" s="71">
        <v>103019535.42479999</v>
      </c>
      <c r="P29" s="71">
        <v>93550</v>
      </c>
      <c r="Q29" s="71">
        <v>93166</v>
      </c>
      <c r="R29" s="72">
        <v>0.41216752892685499</v>
      </c>
      <c r="S29" s="71">
        <v>6.1860391737039002</v>
      </c>
      <c r="T29" s="71">
        <v>6.2731686516540401</v>
      </c>
      <c r="U29" s="73">
        <v>-1.40848571280493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1100654.5559</v>
      </c>
      <c r="E30" s="71">
        <v>1170848.1738</v>
      </c>
      <c r="F30" s="72">
        <v>94.004891541814004</v>
      </c>
      <c r="G30" s="71">
        <v>999426.43429999996</v>
      </c>
      <c r="H30" s="72">
        <v>10.1286215899322</v>
      </c>
      <c r="I30" s="71">
        <v>162983.2531</v>
      </c>
      <c r="J30" s="72">
        <v>14.8078479506887</v>
      </c>
      <c r="K30" s="71">
        <v>132716.1084</v>
      </c>
      <c r="L30" s="72">
        <v>13.2792273493301</v>
      </c>
      <c r="M30" s="72">
        <v>0.228059314463745</v>
      </c>
      <c r="N30" s="71">
        <v>26835456.7489</v>
      </c>
      <c r="O30" s="71">
        <v>181404966.79589999</v>
      </c>
      <c r="P30" s="71">
        <v>66569</v>
      </c>
      <c r="Q30" s="71">
        <v>62706</v>
      </c>
      <c r="R30" s="72">
        <v>6.1604950084521501</v>
      </c>
      <c r="S30" s="71">
        <v>16.5340407081374</v>
      </c>
      <c r="T30" s="71">
        <v>16.895601859471199</v>
      </c>
      <c r="U30" s="73">
        <v>-2.1867682420536001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691141.69680000003</v>
      </c>
      <c r="E31" s="71">
        <v>651573.04819999996</v>
      </c>
      <c r="F31" s="72">
        <v>106.07278780319599</v>
      </c>
      <c r="G31" s="71">
        <v>642551.32059999998</v>
      </c>
      <c r="H31" s="72">
        <v>7.5621004334140096</v>
      </c>
      <c r="I31" s="71">
        <v>19318.5579</v>
      </c>
      <c r="J31" s="72">
        <v>2.7951660259314899</v>
      </c>
      <c r="K31" s="71">
        <v>35262.575400000002</v>
      </c>
      <c r="L31" s="72">
        <v>5.48790022983263</v>
      </c>
      <c r="M31" s="72">
        <v>-0.452151248714523</v>
      </c>
      <c r="N31" s="71">
        <v>28763197.260000002</v>
      </c>
      <c r="O31" s="71">
        <v>185177704.2834</v>
      </c>
      <c r="P31" s="71">
        <v>26442</v>
      </c>
      <c r="Q31" s="71">
        <v>24101</v>
      </c>
      <c r="R31" s="72">
        <v>9.7132899049831902</v>
      </c>
      <c r="S31" s="71">
        <v>26.138026503290199</v>
      </c>
      <c r="T31" s="71">
        <v>23.543692448446102</v>
      </c>
      <c r="U31" s="73">
        <v>9.9255161996163999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101210.5153</v>
      </c>
      <c r="E32" s="71">
        <v>154088.4411</v>
      </c>
      <c r="F32" s="72">
        <v>65.683392328121897</v>
      </c>
      <c r="G32" s="71">
        <v>131741.87650000001</v>
      </c>
      <c r="H32" s="72">
        <v>-23.175137633628601</v>
      </c>
      <c r="I32" s="71">
        <v>30707.821199999998</v>
      </c>
      <c r="J32" s="72">
        <v>30.3405442695143</v>
      </c>
      <c r="K32" s="71">
        <v>41567.22</v>
      </c>
      <c r="L32" s="72">
        <v>31.552017554570099</v>
      </c>
      <c r="M32" s="72">
        <v>-0.26124909965111898</v>
      </c>
      <c r="N32" s="71">
        <v>2162596.2952000001</v>
      </c>
      <c r="O32" s="71">
        <v>18787786.493500002</v>
      </c>
      <c r="P32" s="71">
        <v>20971</v>
      </c>
      <c r="Q32" s="71">
        <v>20326</v>
      </c>
      <c r="R32" s="72">
        <v>3.1732756075961901</v>
      </c>
      <c r="S32" s="71">
        <v>4.8262131181154899</v>
      </c>
      <c r="T32" s="71">
        <v>4.77249689560169</v>
      </c>
      <c r="U32" s="73">
        <v>1.11300974903436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1">
        <v>3.5398000000000001</v>
      </c>
      <c r="E33" s="74"/>
      <c r="F33" s="74"/>
      <c r="G33" s="74"/>
      <c r="H33" s="74"/>
      <c r="I33" s="71">
        <v>5.9799999999999999E-2</v>
      </c>
      <c r="J33" s="72">
        <v>1.6893609808463801</v>
      </c>
      <c r="K33" s="74"/>
      <c r="L33" s="74"/>
      <c r="M33" s="74"/>
      <c r="N33" s="71">
        <v>38.618099999999998</v>
      </c>
      <c r="O33" s="71">
        <v>176.99430000000001</v>
      </c>
      <c r="P33" s="71">
        <v>1</v>
      </c>
      <c r="Q33" s="74"/>
      <c r="R33" s="74"/>
      <c r="S33" s="71">
        <v>3.5398000000000001</v>
      </c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56"/>
      <c r="B35" s="45" t="s">
        <v>32</v>
      </c>
      <c r="C35" s="46"/>
      <c r="D35" s="71">
        <v>112690.6816</v>
      </c>
      <c r="E35" s="71">
        <v>131468.6465</v>
      </c>
      <c r="F35" s="72">
        <v>85.716773238401004</v>
      </c>
      <c r="G35" s="71">
        <v>110631.68700000001</v>
      </c>
      <c r="H35" s="72">
        <v>1.8611255561889799</v>
      </c>
      <c r="I35" s="71">
        <v>15552.1116</v>
      </c>
      <c r="J35" s="72">
        <v>13.800707724178</v>
      </c>
      <c r="K35" s="71">
        <v>12102.9216</v>
      </c>
      <c r="L35" s="72">
        <v>10.939832816614301</v>
      </c>
      <c r="M35" s="72">
        <v>0.28498821309393602</v>
      </c>
      <c r="N35" s="71">
        <v>2752431.6611000001</v>
      </c>
      <c r="O35" s="71">
        <v>29047766.449700002</v>
      </c>
      <c r="P35" s="71">
        <v>8384</v>
      </c>
      <c r="Q35" s="71">
        <v>7919</v>
      </c>
      <c r="R35" s="72">
        <v>5.8719535294860403</v>
      </c>
      <c r="S35" s="71">
        <v>13.4411595419847</v>
      </c>
      <c r="T35" s="71">
        <v>13.147451104937501</v>
      </c>
      <c r="U35" s="73">
        <v>2.1851421086834999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57602.65</v>
      </c>
      <c r="E36" s="74"/>
      <c r="F36" s="74"/>
      <c r="G36" s="74"/>
      <c r="H36" s="74"/>
      <c r="I36" s="71">
        <v>2330</v>
      </c>
      <c r="J36" s="72">
        <v>4.0449527929704603</v>
      </c>
      <c r="K36" s="74"/>
      <c r="L36" s="74"/>
      <c r="M36" s="74"/>
      <c r="N36" s="71">
        <v>2028741.71</v>
      </c>
      <c r="O36" s="71">
        <v>5894927.5999999996</v>
      </c>
      <c r="P36" s="71">
        <v>53</v>
      </c>
      <c r="Q36" s="71">
        <v>72</v>
      </c>
      <c r="R36" s="72">
        <v>-26.3888888888889</v>
      </c>
      <c r="S36" s="71">
        <v>1086.84245283019</v>
      </c>
      <c r="T36" s="71">
        <v>902.29138888888895</v>
      </c>
      <c r="U36" s="73">
        <v>16.980479871826901</v>
      </c>
      <c r="V36" s="40"/>
      <c r="W36" s="40"/>
    </row>
    <row r="37" spans="1:23" ht="12" customHeight="1" thickBot="1" x14ac:dyDescent="0.2">
      <c r="A37" s="56"/>
      <c r="B37" s="45" t="s">
        <v>36</v>
      </c>
      <c r="C37" s="46"/>
      <c r="D37" s="71">
        <v>261760.99</v>
      </c>
      <c r="E37" s="71">
        <v>97429.869500000001</v>
      </c>
      <c r="F37" s="72">
        <v>268.66605830771402</v>
      </c>
      <c r="G37" s="71">
        <v>232115.44</v>
      </c>
      <c r="H37" s="72">
        <v>12.7718991894723</v>
      </c>
      <c r="I37" s="71">
        <v>-24659.87</v>
      </c>
      <c r="J37" s="72">
        <v>-9.4207582268083598</v>
      </c>
      <c r="K37" s="71">
        <v>-32632.52</v>
      </c>
      <c r="L37" s="72">
        <v>-14.0587459412437</v>
      </c>
      <c r="M37" s="72">
        <v>-0.24431609940023</v>
      </c>
      <c r="N37" s="71">
        <v>9918140.6400000006</v>
      </c>
      <c r="O37" s="71">
        <v>79049603.140000001</v>
      </c>
      <c r="P37" s="71">
        <v>139</v>
      </c>
      <c r="Q37" s="71">
        <v>90</v>
      </c>
      <c r="R37" s="72">
        <v>54.4444444444445</v>
      </c>
      <c r="S37" s="71">
        <v>1883.17258992806</v>
      </c>
      <c r="T37" s="71">
        <v>2183.9607777777801</v>
      </c>
      <c r="U37" s="73">
        <v>-15.972417475618199</v>
      </c>
      <c r="V37" s="40"/>
      <c r="W37" s="40"/>
    </row>
    <row r="38" spans="1:23" ht="12" customHeight="1" thickBot="1" x14ac:dyDescent="0.2">
      <c r="A38" s="56"/>
      <c r="B38" s="45" t="s">
        <v>37</v>
      </c>
      <c r="C38" s="46"/>
      <c r="D38" s="71">
        <v>60147.88</v>
      </c>
      <c r="E38" s="71">
        <v>78697.919299999994</v>
      </c>
      <c r="F38" s="72">
        <v>76.428805913805206</v>
      </c>
      <c r="G38" s="71">
        <v>79971.740000000005</v>
      </c>
      <c r="H38" s="72">
        <v>-24.788581566438399</v>
      </c>
      <c r="I38" s="71">
        <v>-4129.08</v>
      </c>
      <c r="J38" s="72">
        <v>-6.8648803582104598</v>
      </c>
      <c r="K38" s="71">
        <v>-4072.24</v>
      </c>
      <c r="L38" s="72">
        <v>-5.0920987838954099</v>
      </c>
      <c r="M38" s="72">
        <v>1.3957919965424E-2</v>
      </c>
      <c r="N38" s="71">
        <v>15276980.310000001</v>
      </c>
      <c r="O38" s="71">
        <v>62071063.509999998</v>
      </c>
      <c r="P38" s="71">
        <v>32</v>
      </c>
      <c r="Q38" s="71">
        <v>39</v>
      </c>
      <c r="R38" s="72">
        <v>-17.948717948717999</v>
      </c>
      <c r="S38" s="71">
        <v>1879.6212499999999</v>
      </c>
      <c r="T38" s="71">
        <v>2156.8369230769199</v>
      </c>
      <c r="U38" s="73">
        <v>-14.748485796110399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137310.38</v>
      </c>
      <c r="E39" s="71">
        <v>62213.942999999999</v>
      </c>
      <c r="F39" s="72">
        <v>220.70676343404199</v>
      </c>
      <c r="G39" s="71">
        <v>93212.08</v>
      </c>
      <c r="H39" s="72">
        <v>47.309640553027002</v>
      </c>
      <c r="I39" s="71">
        <v>-20709.509999999998</v>
      </c>
      <c r="J39" s="72">
        <v>-15.0822610788784</v>
      </c>
      <c r="K39" s="71">
        <v>-8439.4599999999991</v>
      </c>
      <c r="L39" s="72">
        <v>-9.0540410642054105</v>
      </c>
      <c r="M39" s="72">
        <v>1.4538904147895699</v>
      </c>
      <c r="N39" s="71">
        <v>8429642.7300000004</v>
      </c>
      <c r="O39" s="71">
        <v>47961100.100000001</v>
      </c>
      <c r="P39" s="71">
        <v>87</v>
      </c>
      <c r="Q39" s="71">
        <v>77</v>
      </c>
      <c r="R39" s="72">
        <v>12.987012987012999</v>
      </c>
      <c r="S39" s="71">
        <v>1578.28022988506</v>
      </c>
      <c r="T39" s="71">
        <v>1948.8746753246801</v>
      </c>
      <c r="U39" s="73">
        <v>-23.480902720716902</v>
      </c>
      <c r="V39" s="40"/>
      <c r="W39" s="40"/>
    </row>
    <row r="40" spans="1:23" ht="12" customHeight="1" thickBot="1" x14ac:dyDescent="0.2">
      <c r="A40" s="56"/>
      <c r="B40" s="45" t="s">
        <v>73</v>
      </c>
      <c r="C40" s="46"/>
      <c r="D40" s="71">
        <v>14.14</v>
      </c>
      <c r="E40" s="74"/>
      <c r="F40" s="74"/>
      <c r="G40" s="71">
        <v>0.63</v>
      </c>
      <c r="H40" s="72">
        <v>2144.4444444444398</v>
      </c>
      <c r="I40" s="71">
        <v>13.29</v>
      </c>
      <c r="J40" s="72">
        <v>93.988684582744</v>
      </c>
      <c r="K40" s="71">
        <v>0.57999999999999996</v>
      </c>
      <c r="L40" s="72">
        <v>92.063492063492006</v>
      </c>
      <c r="M40" s="72">
        <v>21.913793103448299</v>
      </c>
      <c r="N40" s="71">
        <v>265.33999999999997</v>
      </c>
      <c r="O40" s="71">
        <v>2862.58</v>
      </c>
      <c r="P40" s="71">
        <v>15</v>
      </c>
      <c r="Q40" s="71">
        <v>42</v>
      </c>
      <c r="R40" s="72">
        <v>-64.285714285714306</v>
      </c>
      <c r="S40" s="71">
        <v>0.94266666666666699</v>
      </c>
      <c r="T40" s="71">
        <v>0.90119047619047599</v>
      </c>
      <c r="U40" s="73">
        <v>4.3998787633865302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111760.6842</v>
      </c>
      <c r="E41" s="71">
        <v>95834.148300000001</v>
      </c>
      <c r="F41" s="72">
        <v>116.618852655886</v>
      </c>
      <c r="G41" s="71">
        <v>186036.76130000001</v>
      </c>
      <c r="H41" s="72">
        <v>-39.925483856507</v>
      </c>
      <c r="I41" s="71">
        <v>5265.5559999999996</v>
      </c>
      <c r="J41" s="72">
        <v>4.7114564819387503</v>
      </c>
      <c r="K41" s="71">
        <v>9089.9424999999992</v>
      </c>
      <c r="L41" s="72">
        <v>4.8861001645485</v>
      </c>
      <c r="M41" s="72">
        <v>-0.420727248824731</v>
      </c>
      <c r="N41" s="71">
        <v>2986945.3086999999</v>
      </c>
      <c r="O41" s="71">
        <v>33552154.068799999</v>
      </c>
      <c r="P41" s="71">
        <v>194</v>
      </c>
      <c r="Q41" s="71">
        <v>186</v>
      </c>
      <c r="R41" s="72">
        <v>4.3010752688171996</v>
      </c>
      <c r="S41" s="71">
        <v>576.08600103092795</v>
      </c>
      <c r="T41" s="71">
        <v>527.67668225806494</v>
      </c>
      <c r="U41" s="73">
        <v>8.4031409696178905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433058.22340000002</v>
      </c>
      <c r="E42" s="71">
        <v>297752.43579999998</v>
      </c>
      <c r="F42" s="72">
        <v>145.44237807373801</v>
      </c>
      <c r="G42" s="71">
        <v>273683.5209</v>
      </c>
      <c r="H42" s="72">
        <v>58.233211110373396</v>
      </c>
      <c r="I42" s="71">
        <v>26596.6731</v>
      </c>
      <c r="J42" s="72">
        <v>6.14159289972278</v>
      </c>
      <c r="K42" s="71">
        <v>19497.922500000001</v>
      </c>
      <c r="L42" s="72">
        <v>7.1242588650868202</v>
      </c>
      <c r="M42" s="72">
        <v>0.36407728054104199</v>
      </c>
      <c r="N42" s="71">
        <v>8681983.2737000007</v>
      </c>
      <c r="O42" s="71">
        <v>79576145.859999999</v>
      </c>
      <c r="P42" s="71">
        <v>1978</v>
      </c>
      <c r="Q42" s="71">
        <v>1596</v>
      </c>
      <c r="R42" s="72">
        <v>23.934837092731801</v>
      </c>
      <c r="S42" s="71">
        <v>218.93742335692599</v>
      </c>
      <c r="T42" s="71">
        <v>197.65546766917299</v>
      </c>
      <c r="U42" s="73">
        <v>9.7205655211617294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89261.56</v>
      </c>
      <c r="E43" s="71">
        <v>41936.605900000002</v>
      </c>
      <c r="F43" s="72">
        <v>212.848794232058</v>
      </c>
      <c r="G43" s="71">
        <v>63570.96</v>
      </c>
      <c r="H43" s="72">
        <v>40.412477647026201</v>
      </c>
      <c r="I43" s="71">
        <v>-8964.5400000000009</v>
      </c>
      <c r="J43" s="72">
        <v>-10.0430017131675</v>
      </c>
      <c r="K43" s="71">
        <v>-2382.9299999999998</v>
      </c>
      <c r="L43" s="72">
        <v>-3.7484568425583</v>
      </c>
      <c r="M43" s="72">
        <v>2.7619820976696801</v>
      </c>
      <c r="N43" s="71">
        <v>4754984.9800000004</v>
      </c>
      <c r="O43" s="71">
        <v>36226849.310000002</v>
      </c>
      <c r="P43" s="71">
        <v>59</v>
      </c>
      <c r="Q43" s="71">
        <v>56</v>
      </c>
      <c r="R43" s="72">
        <v>5.3571428571428603</v>
      </c>
      <c r="S43" s="71">
        <v>1512.90779661017</v>
      </c>
      <c r="T43" s="71">
        <v>1662.14928571429</v>
      </c>
      <c r="U43" s="73">
        <v>-9.8645462359641201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41858.120000000003</v>
      </c>
      <c r="E44" s="71">
        <v>8716.1582999999991</v>
      </c>
      <c r="F44" s="72">
        <v>480.23588557357903</v>
      </c>
      <c r="G44" s="71">
        <v>27364.959999999999</v>
      </c>
      <c r="H44" s="72">
        <v>52.962474639100499</v>
      </c>
      <c r="I44" s="71">
        <v>5521.31</v>
      </c>
      <c r="J44" s="72">
        <v>13.1905350741983</v>
      </c>
      <c r="K44" s="71">
        <v>3341.07</v>
      </c>
      <c r="L44" s="72">
        <v>12.209299776064</v>
      </c>
      <c r="M44" s="72">
        <v>0.65255741424154501</v>
      </c>
      <c r="N44" s="71">
        <v>2277092.08</v>
      </c>
      <c r="O44" s="71">
        <v>13127902.470000001</v>
      </c>
      <c r="P44" s="71">
        <v>34</v>
      </c>
      <c r="Q44" s="71">
        <v>39</v>
      </c>
      <c r="R44" s="72">
        <v>-12.8205128205128</v>
      </c>
      <c r="S44" s="71">
        <v>1231.1211764705899</v>
      </c>
      <c r="T44" s="71">
        <v>1057.06794871795</v>
      </c>
      <c r="U44" s="73">
        <v>14.137781972983399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5014.9650000000001</v>
      </c>
      <c r="E45" s="77"/>
      <c r="F45" s="77"/>
      <c r="G45" s="76">
        <v>18702.294999999998</v>
      </c>
      <c r="H45" s="78">
        <v>-73.185296243054694</v>
      </c>
      <c r="I45" s="76">
        <v>599.75379999999996</v>
      </c>
      <c r="J45" s="78">
        <v>11.959281869365</v>
      </c>
      <c r="K45" s="76">
        <v>2176.9904000000001</v>
      </c>
      <c r="L45" s="78">
        <v>11.6402313192044</v>
      </c>
      <c r="M45" s="78">
        <v>-0.72450324080436901</v>
      </c>
      <c r="N45" s="76">
        <v>283985.33510000003</v>
      </c>
      <c r="O45" s="76">
        <v>3609339.8883000002</v>
      </c>
      <c r="P45" s="76">
        <v>16</v>
      </c>
      <c r="Q45" s="76">
        <v>14</v>
      </c>
      <c r="R45" s="78">
        <v>14.285714285714301</v>
      </c>
      <c r="S45" s="76">
        <v>313.43531250000001</v>
      </c>
      <c r="T45" s="76">
        <v>3814.8128785714298</v>
      </c>
      <c r="U45" s="79">
        <v>-1117.09734877796</v>
      </c>
      <c r="V45" s="40"/>
      <c r="W45" s="40"/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3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54475</v>
      </c>
      <c r="D2" s="32">
        <v>484846.48569914501</v>
      </c>
      <c r="E2" s="32">
        <v>360188.02713418799</v>
      </c>
      <c r="F2" s="32">
        <v>124658.45856495701</v>
      </c>
      <c r="G2" s="32">
        <v>360188.02713418799</v>
      </c>
      <c r="H2" s="32">
        <v>0.25710913091429499</v>
      </c>
    </row>
    <row r="3" spans="1:8" ht="14.25" x14ac:dyDescent="0.2">
      <c r="A3" s="32">
        <v>2</v>
      </c>
      <c r="B3" s="33">
        <v>13</v>
      </c>
      <c r="C3" s="32">
        <v>9583</v>
      </c>
      <c r="D3" s="32">
        <v>66225.682280273802</v>
      </c>
      <c r="E3" s="32">
        <v>51767.496175546497</v>
      </c>
      <c r="F3" s="32">
        <v>14458.1861047273</v>
      </c>
      <c r="G3" s="32">
        <v>51767.496175546497</v>
      </c>
      <c r="H3" s="32">
        <v>0.21831690677853399</v>
      </c>
    </row>
    <row r="4" spans="1:8" ht="14.25" x14ac:dyDescent="0.2">
      <c r="A4" s="32">
        <v>3</v>
      </c>
      <c r="B4" s="33">
        <v>14</v>
      </c>
      <c r="C4" s="32">
        <v>95612</v>
      </c>
      <c r="D4" s="32">
        <v>97344.057641880296</v>
      </c>
      <c r="E4" s="32">
        <v>69013.509882051294</v>
      </c>
      <c r="F4" s="32">
        <v>28330.5477598291</v>
      </c>
      <c r="G4" s="32">
        <v>69013.509882051294</v>
      </c>
      <c r="H4" s="32">
        <v>0.29103520488178602</v>
      </c>
    </row>
    <row r="5" spans="1:8" ht="14.25" x14ac:dyDescent="0.2">
      <c r="A5" s="32">
        <v>4</v>
      </c>
      <c r="B5" s="33">
        <v>15</v>
      </c>
      <c r="C5" s="32">
        <v>3710</v>
      </c>
      <c r="D5" s="32">
        <v>69993.186889743607</v>
      </c>
      <c r="E5" s="32">
        <v>54578.555424786296</v>
      </c>
      <c r="F5" s="32">
        <v>15414.6314649573</v>
      </c>
      <c r="G5" s="32">
        <v>54578.555424786296</v>
      </c>
      <c r="H5" s="32">
        <v>0.220230455990511</v>
      </c>
    </row>
    <row r="6" spans="1:8" ht="14.25" x14ac:dyDescent="0.2">
      <c r="A6" s="32">
        <v>5</v>
      </c>
      <c r="B6" s="33">
        <v>16</v>
      </c>
      <c r="C6" s="32">
        <v>2468</v>
      </c>
      <c r="D6" s="32">
        <v>173449.995935043</v>
      </c>
      <c r="E6" s="32">
        <v>144433.52388717901</v>
      </c>
      <c r="F6" s="32">
        <v>29016.472047863201</v>
      </c>
      <c r="G6" s="32">
        <v>144433.52388717901</v>
      </c>
      <c r="H6" s="32">
        <v>0.16729012815157401</v>
      </c>
    </row>
    <row r="7" spans="1:8" ht="14.25" x14ac:dyDescent="0.2">
      <c r="A7" s="32">
        <v>6</v>
      </c>
      <c r="B7" s="33">
        <v>17</v>
      </c>
      <c r="C7" s="32">
        <v>21340</v>
      </c>
      <c r="D7" s="32">
        <v>268939.627824786</v>
      </c>
      <c r="E7" s="32">
        <v>189402.77774700901</v>
      </c>
      <c r="F7" s="32">
        <v>79536.850077777795</v>
      </c>
      <c r="G7" s="32">
        <v>189402.77774700901</v>
      </c>
      <c r="H7" s="32">
        <v>0.29574239661548102</v>
      </c>
    </row>
    <row r="8" spans="1:8" ht="14.25" x14ac:dyDescent="0.2">
      <c r="A8" s="32">
        <v>7</v>
      </c>
      <c r="B8" s="33">
        <v>18</v>
      </c>
      <c r="C8" s="32">
        <v>63918</v>
      </c>
      <c r="D8" s="32">
        <v>164104.241205128</v>
      </c>
      <c r="E8" s="32">
        <v>129374.733347863</v>
      </c>
      <c r="F8" s="32">
        <v>34729.507857265002</v>
      </c>
      <c r="G8" s="32">
        <v>129374.733347863</v>
      </c>
      <c r="H8" s="32">
        <v>0.21163077567174801</v>
      </c>
    </row>
    <row r="9" spans="1:8" ht="14.25" x14ac:dyDescent="0.2">
      <c r="A9" s="32">
        <v>8</v>
      </c>
      <c r="B9" s="33">
        <v>19</v>
      </c>
      <c r="C9" s="32">
        <v>12493</v>
      </c>
      <c r="D9" s="32">
        <v>111744.325931624</v>
      </c>
      <c r="E9" s="32">
        <v>85142.727882905994</v>
      </c>
      <c r="F9" s="32">
        <v>26601.5980487179</v>
      </c>
      <c r="G9" s="32">
        <v>85142.727882905994</v>
      </c>
      <c r="H9" s="32">
        <v>0.238057707422168</v>
      </c>
    </row>
    <row r="10" spans="1:8" ht="14.25" x14ac:dyDescent="0.2">
      <c r="A10" s="32">
        <v>9</v>
      </c>
      <c r="B10" s="33">
        <v>21</v>
      </c>
      <c r="C10" s="32">
        <v>179408</v>
      </c>
      <c r="D10" s="32">
        <v>722951.68912136799</v>
      </c>
      <c r="E10" s="32">
        <v>699743.25630427396</v>
      </c>
      <c r="F10" s="32">
        <v>23208.432817093999</v>
      </c>
      <c r="G10" s="32">
        <v>699743.25630427396</v>
      </c>
      <c r="H10" s="35">
        <v>3.21023287811944E-2</v>
      </c>
    </row>
    <row r="11" spans="1:8" ht="14.25" x14ac:dyDescent="0.2">
      <c r="A11" s="32">
        <v>10</v>
      </c>
      <c r="B11" s="33">
        <v>22</v>
      </c>
      <c r="C11" s="32">
        <v>28478</v>
      </c>
      <c r="D11" s="32">
        <v>406983.97135213698</v>
      </c>
      <c r="E11" s="32">
        <v>357091.10233418801</v>
      </c>
      <c r="F11" s="32">
        <v>49892.869017948702</v>
      </c>
      <c r="G11" s="32">
        <v>357091.10233418801</v>
      </c>
      <c r="H11" s="32">
        <v>0.122591729723871</v>
      </c>
    </row>
    <row r="12" spans="1:8" ht="14.25" x14ac:dyDescent="0.2">
      <c r="A12" s="32">
        <v>11</v>
      </c>
      <c r="B12" s="33">
        <v>23</v>
      </c>
      <c r="C12" s="32">
        <v>161401.74100000001</v>
      </c>
      <c r="D12" s="32">
        <v>1274412.1556379001</v>
      </c>
      <c r="E12" s="32">
        <v>1127473.8173724301</v>
      </c>
      <c r="F12" s="32">
        <v>146938.338265472</v>
      </c>
      <c r="G12" s="32">
        <v>1127473.8173724301</v>
      </c>
      <c r="H12" s="32">
        <v>0.1152989145744</v>
      </c>
    </row>
    <row r="13" spans="1:8" ht="14.25" x14ac:dyDescent="0.2">
      <c r="A13" s="32">
        <v>12</v>
      </c>
      <c r="B13" s="33">
        <v>24</v>
      </c>
      <c r="C13" s="32">
        <v>23735.673999999999</v>
      </c>
      <c r="D13" s="32">
        <v>418069.73848717898</v>
      </c>
      <c r="E13" s="32">
        <v>373272.34493589698</v>
      </c>
      <c r="F13" s="32">
        <v>44797.393551282097</v>
      </c>
      <c r="G13" s="32">
        <v>373272.34493589698</v>
      </c>
      <c r="H13" s="32">
        <v>0.1071529207385</v>
      </c>
    </row>
    <row r="14" spans="1:8" ht="14.25" x14ac:dyDescent="0.2">
      <c r="A14" s="32">
        <v>13</v>
      </c>
      <c r="B14" s="33">
        <v>25</v>
      </c>
      <c r="C14" s="32">
        <v>72785</v>
      </c>
      <c r="D14" s="32">
        <v>796173.74684700905</v>
      </c>
      <c r="E14" s="32">
        <v>722098.60849572602</v>
      </c>
      <c r="F14" s="32">
        <v>74075.138351282105</v>
      </c>
      <c r="G14" s="32">
        <v>722098.60849572602</v>
      </c>
      <c r="H14" s="32">
        <v>9.3038910972175301E-2</v>
      </c>
    </row>
    <row r="15" spans="1:8" ht="14.25" x14ac:dyDescent="0.2">
      <c r="A15" s="32">
        <v>14</v>
      </c>
      <c r="B15" s="33">
        <v>26</v>
      </c>
      <c r="C15" s="32">
        <v>69908</v>
      </c>
      <c r="D15" s="32">
        <v>290108.85667565197</v>
      </c>
      <c r="E15" s="32">
        <v>252427.80707084201</v>
      </c>
      <c r="F15" s="32">
        <v>37681.049604810498</v>
      </c>
      <c r="G15" s="32">
        <v>252427.80707084201</v>
      </c>
      <c r="H15" s="32">
        <v>0.12988589881948601</v>
      </c>
    </row>
    <row r="16" spans="1:8" ht="14.25" x14ac:dyDescent="0.2">
      <c r="A16" s="32">
        <v>15</v>
      </c>
      <c r="B16" s="33">
        <v>27</v>
      </c>
      <c r="C16" s="32">
        <v>166807.57500000001</v>
      </c>
      <c r="D16" s="32">
        <v>1128733.3964666701</v>
      </c>
      <c r="E16" s="32">
        <v>989315.66200000001</v>
      </c>
      <c r="F16" s="32">
        <v>139417.734466667</v>
      </c>
      <c r="G16" s="32">
        <v>989315.66200000001</v>
      </c>
      <c r="H16" s="32">
        <v>0.123516974781727</v>
      </c>
    </row>
    <row r="17" spans="1:8" ht="14.25" x14ac:dyDescent="0.2">
      <c r="A17" s="32">
        <v>16</v>
      </c>
      <c r="B17" s="33">
        <v>29</v>
      </c>
      <c r="C17" s="32">
        <v>188721</v>
      </c>
      <c r="D17" s="32">
        <v>2402507.0558640999</v>
      </c>
      <c r="E17" s="32">
        <v>2128007.4486991498</v>
      </c>
      <c r="F17" s="32">
        <v>274499.60716495698</v>
      </c>
      <c r="G17" s="32">
        <v>2128007.4486991498</v>
      </c>
      <c r="H17" s="32">
        <v>0.114255484284615</v>
      </c>
    </row>
    <row r="18" spans="1:8" ht="14.25" x14ac:dyDescent="0.2">
      <c r="A18" s="32">
        <v>17</v>
      </c>
      <c r="B18" s="33">
        <v>31</v>
      </c>
      <c r="C18" s="32">
        <v>25767.561000000002</v>
      </c>
      <c r="D18" s="32">
        <v>187529.231306006</v>
      </c>
      <c r="E18" s="32">
        <v>155590.684916244</v>
      </c>
      <c r="F18" s="32">
        <v>31938.546389761599</v>
      </c>
      <c r="G18" s="32">
        <v>155590.684916244</v>
      </c>
      <c r="H18" s="32">
        <v>0.17031236233057001</v>
      </c>
    </row>
    <row r="19" spans="1:8" ht="14.25" x14ac:dyDescent="0.2">
      <c r="A19" s="32">
        <v>18</v>
      </c>
      <c r="B19" s="33">
        <v>32</v>
      </c>
      <c r="C19" s="32">
        <v>12620.873</v>
      </c>
      <c r="D19" s="32">
        <v>169811.73649703499</v>
      </c>
      <c r="E19" s="32">
        <v>155282.45127743599</v>
      </c>
      <c r="F19" s="32">
        <v>14529.285219599</v>
      </c>
      <c r="G19" s="32">
        <v>155282.45127743599</v>
      </c>
      <c r="H19" s="32">
        <v>8.5561136817257993E-2</v>
      </c>
    </row>
    <row r="20" spans="1:8" ht="14.25" x14ac:dyDescent="0.2">
      <c r="A20" s="32">
        <v>19</v>
      </c>
      <c r="B20" s="33">
        <v>33</v>
      </c>
      <c r="C20" s="32">
        <v>34558.493000000002</v>
      </c>
      <c r="D20" s="32">
        <v>478182.02825724997</v>
      </c>
      <c r="E20" s="32">
        <v>361246.57610755903</v>
      </c>
      <c r="F20" s="32">
        <v>116935.45214969</v>
      </c>
      <c r="G20" s="32">
        <v>361246.57610755903</v>
      </c>
      <c r="H20" s="32">
        <v>0.24454171265253399</v>
      </c>
    </row>
    <row r="21" spans="1:8" ht="14.25" x14ac:dyDescent="0.2">
      <c r="A21" s="32">
        <v>20</v>
      </c>
      <c r="B21" s="33">
        <v>34</v>
      </c>
      <c r="C21" s="32">
        <v>36748.256999999998</v>
      </c>
      <c r="D21" s="32">
        <v>195204.13043767499</v>
      </c>
      <c r="E21" s="32">
        <v>139906.45463644699</v>
      </c>
      <c r="F21" s="32">
        <v>55297.675801227902</v>
      </c>
      <c r="G21" s="32">
        <v>139906.45463644699</v>
      </c>
      <c r="H21" s="32">
        <v>0.28328127933175801</v>
      </c>
    </row>
    <row r="22" spans="1:8" ht="14.25" x14ac:dyDescent="0.2">
      <c r="A22" s="32">
        <v>21</v>
      </c>
      <c r="B22" s="33">
        <v>35</v>
      </c>
      <c r="C22" s="32">
        <v>29078.78</v>
      </c>
      <c r="D22" s="32">
        <v>666296.40389115002</v>
      </c>
      <c r="E22" s="32">
        <v>638360.29184336297</v>
      </c>
      <c r="F22" s="32">
        <v>27936.112047787599</v>
      </c>
      <c r="G22" s="32">
        <v>638360.29184336297</v>
      </c>
      <c r="H22" s="32">
        <v>4.1927454335100103E-2</v>
      </c>
    </row>
    <row r="23" spans="1:8" ht="14.25" x14ac:dyDescent="0.2">
      <c r="A23" s="32">
        <v>22</v>
      </c>
      <c r="B23" s="33">
        <v>36</v>
      </c>
      <c r="C23" s="32">
        <v>121834.454</v>
      </c>
      <c r="D23" s="32">
        <v>578703.975183186</v>
      </c>
      <c r="E23" s="32">
        <v>481249.78091546899</v>
      </c>
      <c r="F23" s="32">
        <v>97454.194267716899</v>
      </c>
      <c r="G23" s="32">
        <v>481249.78091546899</v>
      </c>
      <c r="H23" s="32">
        <v>0.16840076869502801</v>
      </c>
    </row>
    <row r="24" spans="1:8" ht="14.25" x14ac:dyDescent="0.2">
      <c r="A24" s="32">
        <v>23</v>
      </c>
      <c r="B24" s="33">
        <v>37</v>
      </c>
      <c r="C24" s="32">
        <v>109846.702</v>
      </c>
      <c r="D24" s="32">
        <v>1100654.57939469</v>
      </c>
      <c r="E24" s="32">
        <v>937671.22909956099</v>
      </c>
      <c r="F24" s="32">
        <v>162983.35029512999</v>
      </c>
      <c r="G24" s="32">
        <v>937671.22909956099</v>
      </c>
      <c r="H24" s="32">
        <v>0.14807856465264799</v>
      </c>
    </row>
    <row r="25" spans="1:8" ht="14.25" x14ac:dyDescent="0.2">
      <c r="A25" s="32">
        <v>24</v>
      </c>
      <c r="B25" s="33">
        <v>38</v>
      </c>
      <c r="C25" s="32">
        <v>163621.79800000001</v>
      </c>
      <c r="D25" s="32">
        <v>691141.63086637203</v>
      </c>
      <c r="E25" s="32">
        <v>671823.12806814199</v>
      </c>
      <c r="F25" s="32">
        <v>19318.5027982301</v>
      </c>
      <c r="G25" s="32">
        <v>671823.12806814199</v>
      </c>
      <c r="H25" s="32">
        <v>2.7951583200123E-2</v>
      </c>
    </row>
    <row r="26" spans="1:8" ht="14.25" x14ac:dyDescent="0.2">
      <c r="A26" s="32">
        <v>25</v>
      </c>
      <c r="B26" s="33">
        <v>39</v>
      </c>
      <c r="C26" s="32">
        <v>68002.89</v>
      </c>
      <c r="D26" s="32">
        <v>101210.448864511</v>
      </c>
      <c r="E26" s="32">
        <v>70502.703416081305</v>
      </c>
      <c r="F26" s="32">
        <v>30707.745448429701</v>
      </c>
      <c r="G26" s="32">
        <v>70502.703416081305</v>
      </c>
      <c r="H26" s="32">
        <v>0.30340489339729898</v>
      </c>
    </row>
    <row r="27" spans="1:8" ht="14.25" x14ac:dyDescent="0.2">
      <c r="A27" s="32">
        <v>26</v>
      </c>
      <c r="B27" s="33">
        <v>40</v>
      </c>
      <c r="C27" s="32">
        <v>2</v>
      </c>
      <c r="D27" s="32">
        <v>3.5398000000000001</v>
      </c>
      <c r="E27" s="32">
        <v>3.48</v>
      </c>
      <c r="F27" s="32">
        <v>5.9799999999999999E-2</v>
      </c>
      <c r="G27" s="32">
        <v>3.48</v>
      </c>
      <c r="H27" s="32">
        <v>1.68936098084638E-2</v>
      </c>
    </row>
    <row r="28" spans="1:8" ht="14.25" x14ac:dyDescent="0.2">
      <c r="A28" s="32">
        <v>27</v>
      </c>
      <c r="B28" s="33">
        <v>42</v>
      </c>
      <c r="C28" s="32">
        <v>7249.326</v>
      </c>
      <c r="D28" s="32">
        <v>112690.68210000001</v>
      </c>
      <c r="E28" s="32">
        <v>97138.5726</v>
      </c>
      <c r="F28" s="32">
        <v>15552.1095</v>
      </c>
      <c r="G28" s="32">
        <v>97138.5726</v>
      </c>
      <c r="H28" s="32">
        <v>0.13800705799437199</v>
      </c>
    </row>
    <row r="29" spans="1:8" ht="14.25" x14ac:dyDescent="0.2">
      <c r="A29" s="32">
        <v>28</v>
      </c>
      <c r="B29" s="33">
        <v>75</v>
      </c>
      <c r="C29" s="32">
        <v>206</v>
      </c>
      <c r="D29" s="32">
        <v>111760.683760684</v>
      </c>
      <c r="E29" s="32">
        <v>106495.128205128</v>
      </c>
      <c r="F29" s="32">
        <v>5265.5555555555602</v>
      </c>
      <c r="G29" s="32">
        <v>106495.128205128</v>
      </c>
      <c r="H29" s="32">
        <v>4.7114561027837301E-2</v>
      </c>
    </row>
    <row r="30" spans="1:8" ht="14.25" x14ac:dyDescent="0.2">
      <c r="A30" s="32">
        <v>29</v>
      </c>
      <c r="B30" s="33">
        <v>76</v>
      </c>
      <c r="C30" s="32">
        <v>2389</v>
      </c>
      <c r="D30" s="32">
        <v>433058.218630769</v>
      </c>
      <c r="E30" s="32">
        <v>406461.55212478602</v>
      </c>
      <c r="F30" s="32">
        <v>26596.666505982899</v>
      </c>
      <c r="G30" s="32">
        <v>406461.55212478602</v>
      </c>
      <c r="H30" s="32">
        <v>6.1415914446966202E-2</v>
      </c>
    </row>
    <row r="31" spans="1:8" ht="14.25" x14ac:dyDescent="0.2">
      <c r="A31" s="32">
        <v>30</v>
      </c>
      <c r="B31" s="33">
        <v>99</v>
      </c>
      <c r="C31" s="32">
        <v>44</v>
      </c>
      <c r="D31" s="32">
        <v>5014.96482868164</v>
      </c>
      <c r="E31" s="32">
        <v>4415.2113304591203</v>
      </c>
      <c r="F31" s="32">
        <v>599.75349822252497</v>
      </c>
      <c r="G31" s="32">
        <v>4415.2113304591203</v>
      </c>
      <c r="H31" s="32">
        <v>0.119592762603719</v>
      </c>
    </row>
    <row r="32" spans="1:8" ht="14.25" x14ac:dyDescent="0.2">
      <c r="A32" s="32"/>
      <c r="B32" s="37">
        <v>70</v>
      </c>
      <c r="C32" s="38">
        <v>53</v>
      </c>
      <c r="D32" s="38">
        <v>57602.65</v>
      </c>
      <c r="E32" s="38">
        <v>55272.65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129</v>
      </c>
      <c r="D33" s="38">
        <v>261760.99</v>
      </c>
      <c r="E33" s="38">
        <v>286420.86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20</v>
      </c>
      <c r="D34" s="38">
        <v>60147.88</v>
      </c>
      <c r="E34" s="38">
        <v>64276.959999999999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79</v>
      </c>
      <c r="D35" s="38">
        <v>137310.38</v>
      </c>
      <c r="E35" s="38">
        <v>158019.89000000001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133</v>
      </c>
      <c r="D36" s="38">
        <v>14.14</v>
      </c>
      <c r="E36" s="38">
        <v>0.85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55</v>
      </c>
      <c r="D37" s="38">
        <v>89261.56</v>
      </c>
      <c r="E37" s="38">
        <v>98226.1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32</v>
      </c>
      <c r="D38" s="38">
        <v>41858.120000000003</v>
      </c>
      <c r="E38" s="38">
        <v>36336.81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2015-05-20T00:41:13Z</dcterms:modified>
</cp:coreProperties>
</file>