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E4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<sst xmlns="http://schemas.openxmlformats.org/spreadsheetml/2006/main" count="117" uniqueCount="74">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</sst>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8" sqref="H8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14161062.610900002</v>
      </c>
      <c r="F3" s="25">
        <f>RA!I7</f>
        <v>1563119.4705999999</v>
      </c>
      <c r="G3" s="16">
        <f>SUM(G4:G40)</f>
        <v>12597943.140299996</v>
      </c>
      <c r="H3" s="27">
        <f>RA!J7</f>
        <v>11.038150974608699</v>
      </c>
      <c r="I3" s="20">
        <f>SUM(I4:I40)</f>
        <v>14161067.130181048</v>
      </c>
      <c r="J3" s="21">
        <f>SUM(J4:J40)</f>
        <v>12597943.13024853</v>
      </c>
      <c r="K3" s="22">
        <f>E3-I3</f>
        <v>-4.5192810464650393</v>
      </c>
      <c r="L3" s="22">
        <f>G3-J3</f>
        <v>1.0051466524600983E-2</v>
      </c>
    </row>
    <row r="4" spans="1:13" x14ac:dyDescent="0.15">
      <c r="A4" s="44">
        <f>RA!A8</f>
        <v>42145</v>
      </c>
      <c r="B4" s="12">
        <v>12</v>
      </c>
      <c r="C4" s="41" t="s">
        <v>6</v>
      </c>
      <c r="D4" s="41"/>
      <c r="E4" s="15">
        <f>VLOOKUP(C4,RA!B8:D36,3,0)</f>
        <v>471209.63380000001</v>
      </c>
      <c r="F4" s="25">
        <f>VLOOKUP(C4,RA!B8:I39,8,0)</f>
        <v>123158.1735</v>
      </c>
      <c r="G4" s="16">
        <f t="shared" ref="G4:G40" si="0">E4-F4</f>
        <v>348051.46030000004</v>
      </c>
      <c r="H4" s="27">
        <f>RA!J8</f>
        <v>26.136599225870899</v>
      </c>
      <c r="I4" s="20">
        <f>VLOOKUP(B4,RMS!B:D,3,FALSE)</f>
        <v>471210.28516324802</v>
      </c>
      <c r="J4" s="21">
        <f>VLOOKUP(B4,RMS!B:E,4,FALSE)</f>
        <v>348051.47274700901</v>
      </c>
      <c r="K4" s="22">
        <f t="shared" ref="K4:K40" si="1">E4-I4</f>
        <v>-0.65136324800550938</v>
      </c>
      <c r="L4" s="22">
        <f t="shared" ref="L4:L40" si="2">G4-J4</f>
        <v>-1.2447008979506791E-2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64684.877999999997</v>
      </c>
      <c r="F5" s="25">
        <f>VLOOKUP(C5,RA!B9:I40,8,0)</f>
        <v>14404.1612</v>
      </c>
      <c r="G5" s="16">
        <f t="shared" si="0"/>
        <v>50280.716799999995</v>
      </c>
      <c r="H5" s="27">
        <f>RA!J9</f>
        <v>22.268204942737899</v>
      </c>
      <c r="I5" s="20">
        <f>VLOOKUP(B5,RMS!B:D,3,FALSE)</f>
        <v>64684.9143396566</v>
      </c>
      <c r="J5" s="21">
        <f>VLOOKUP(B5,RMS!B:E,4,FALSE)</f>
        <v>50280.717568716398</v>
      </c>
      <c r="K5" s="22">
        <f t="shared" si="1"/>
        <v>-3.6339656602649484E-2</v>
      </c>
      <c r="L5" s="22">
        <f t="shared" si="2"/>
        <v>-7.6871640339959413E-4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104889.6866</v>
      </c>
      <c r="F6" s="25">
        <f>VLOOKUP(C6,RA!B10:I41,8,0)</f>
        <v>30811.577399999998</v>
      </c>
      <c r="G6" s="16">
        <f t="shared" si="0"/>
        <v>74078.109200000006</v>
      </c>
      <c r="H6" s="27">
        <f>RA!J10</f>
        <v>29.375221147814901</v>
      </c>
      <c r="I6" s="20">
        <f>VLOOKUP(B6,RMS!B:D,3,FALSE)</f>
        <v>104891.579617094</v>
      </c>
      <c r="J6" s="21">
        <f>VLOOKUP(B6,RMS!B:E,4,FALSE)</f>
        <v>74078.109168376104</v>
      </c>
      <c r="K6" s="22">
        <f>E6-I6</f>
        <v>-1.8930170940002427</v>
      </c>
      <c r="L6" s="22">
        <f t="shared" si="2"/>
        <v>3.1623902032151818E-5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64836.446199999998</v>
      </c>
      <c r="F7" s="25">
        <f>VLOOKUP(C7,RA!B11:I42,8,0)</f>
        <v>15332.485699999999</v>
      </c>
      <c r="G7" s="16">
        <f t="shared" si="0"/>
        <v>49503.960500000001</v>
      </c>
      <c r="H7" s="27">
        <f>RA!J11</f>
        <v>23.647942783144099</v>
      </c>
      <c r="I7" s="20">
        <f>VLOOKUP(B7,RMS!B:D,3,FALSE)</f>
        <v>64836.4574452991</v>
      </c>
      <c r="J7" s="21">
        <f>VLOOKUP(B7,RMS!B:E,4,FALSE)</f>
        <v>49503.959527350402</v>
      </c>
      <c r="K7" s="22">
        <f t="shared" si="1"/>
        <v>-1.1245299101574346E-2</v>
      </c>
      <c r="L7" s="22">
        <f t="shared" si="2"/>
        <v>9.7264959913445637E-4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172942.10389999999</v>
      </c>
      <c r="F8" s="25">
        <f>VLOOKUP(C8,RA!B12:I43,8,0)</f>
        <v>27447.194</v>
      </c>
      <c r="G8" s="16">
        <f t="shared" si="0"/>
        <v>145494.9099</v>
      </c>
      <c r="H8" s="27">
        <f>RA!J12</f>
        <v>15.870741352765499</v>
      </c>
      <c r="I8" s="20">
        <f>VLOOKUP(B8,RMS!B:D,3,FALSE)</f>
        <v>172942.09646752101</v>
      </c>
      <c r="J8" s="21">
        <f>VLOOKUP(B8,RMS!B:E,4,FALSE)</f>
        <v>145494.911082051</v>
      </c>
      <c r="K8" s="22">
        <f t="shared" si="1"/>
        <v>7.4324789748061448E-3</v>
      </c>
      <c r="L8" s="22">
        <f t="shared" si="2"/>
        <v>-1.1820509971585125E-3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244281.25109999999</v>
      </c>
      <c r="F9" s="25">
        <f>VLOOKUP(C9,RA!B13:I44,8,0)</f>
        <v>72902.198199999999</v>
      </c>
      <c r="G9" s="16">
        <f t="shared" si="0"/>
        <v>171379.05290000001</v>
      </c>
      <c r="H9" s="27">
        <f>RA!J13</f>
        <v>29.843550363247701</v>
      </c>
      <c r="I9" s="20">
        <f>VLOOKUP(B9,RMS!B:D,3,FALSE)</f>
        <v>244281.47156581201</v>
      </c>
      <c r="J9" s="21">
        <f>VLOOKUP(B9,RMS!B:E,4,FALSE)</f>
        <v>171379.05271623901</v>
      </c>
      <c r="K9" s="22">
        <f t="shared" si="1"/>
        <v>-0.22046581201720983</v>
      </c>
      <c r="L9" s="22">
        <f t="shared" si="2"/>
        <v>1.8376100342720747E-4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146104.65410000001</v>
      </c>
      <c r="F10" s="25">
        <f>VLOOKUP(C10,RA!B14:I45,8,0)</f>
        <v>29571.221399999999</v>
      </c>
      <c r="G10" s="16">
        <f t="shared" si="0"/>
        <v>116533.43270000002</v>
      </c>
      <c r="H10" s="27">
        <f>RA!J14</f>
        <v>20.239753197567701</v>
      </c>
      <c r="I10" s="20">
        <f>VLOOKUP(B10,RMS!B:D,3,FALSE)</f>
        <v>146104.642958974</v>
      </c>
      <c r="J10" s="21">
        <f>VLOOKUP(B10,RMS!B:E,4,FALSE)</f>
        <v>116533.43108547</v>
      </c>
      <c r="K10" s="22">
        <f t="shared" si="1"/>
        <v>1.1141026014229283E-2</v>
      </c>
      <c r="L10" s="22">
        <f t="shared" si="2"/>
        <v>1.6145300178322941E-3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103206.4803</v>
      </c>
      <c r="F11" s="25">
        <f>VLOOKUP(C11,RA!B15:I46,8,0)</f>
        <v>24088.350999999999</v>
      </c>
      <c r="G11" s="16">
        <f t="shared" si="0"/>
        <v>79118.129300000001</v>
      </c>
      <c r="H11" s="27">
        <f>RA!J15</f>
        <v>23.3399597873894</v>
      </c>
      <c r="I11" s="20">
        <f>VLOOKUP(B11,RMS!B:D,3,FALSE)</f>
        <v>103206.62051453</v>
      </c>
      <c r="J11" s="21">
        <f>VLOOKUP(B11,RMS!B:E,4,FALSE)</f>
        <v>79118.129926495705</v>
      </c>
      <c r="K11" s="22">
        <f t="shared" si="1"/>
        <v>-0.14021453000896145</v>
      </c>
      <c r="L11" s="22">
        <f t="shared" si="2"/>
        <v>-6.2649570463690907E-4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718983.38580000005</v>
      </c>
      <c r="F12" s="25">
        <f>VLOOKUP(C12,RA!B16:I47,8,0)</f>
        <v>6540.3635000000004</v>
      </c>
      <c r="G12" s="16">
        <f t="shared" si="0"/>
        <v>712443.02230000007</v>
      </c>
      <c r="H12" s="27">
        <f>RA!J16</f>
        <v>0.90966823840062105</v>
      </c>
      <c r="I12" s="20">
        <f>VLOOKUP(B12,RMS!B:D,3,FALSE)</f>
        <v>718982.93854017102</v>
      </c>
      <c r="J12" s="21">
        <f>VLOOKUP(B12,RMS!B:E,4,FALSE)</f>
        <v>712443.02202393196</v>
      </c>
      <c r="K12" s="22">
        <f t="shared" si="1"/>
        <v>0.4472598290303722</v>
      </c>
      <c r="L12" s="22">
        <f t="shared" si="2"/>
        <v>2.7606810908764601E-4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419448.94530000002</v>
      </c>
      <c r="F13" s="25">
        <f>VLOOKUP(C13,RA!B17:I48,8,0)</f>
        <v>48852.306900000003</v>
      </c>
      <c r="G13" s="16">
        <f t="shared" si="0"/>
        <v>370596.6384</v>
      </c>
      <c r="H13" s="27">
        <f>RA!J17</f>
        <v>11.6467826293042</v>
      </c>
      <c r="I13" s="20">
        <f>VLOOKUP(B13,RMS!B:D,3,FALSE)</f>
        <v>419448.836153846</v>
      </c>
      <c r="J13" s="21">
        <f>VLOOKUP(B13,RMS!B:E,4,FALSE)</f>
        <v>370596.63885213702</v>
      </c>
      <c r="K13" s="22">
        <f t="shared" si="1"/>
        <v>0.10914615401998162</v>
      </c>
      <c r="L13" s="22">
        <f t="shared" si="2"/>
        <v>-4.5213702833279967E-4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1235023.4691000001</v>
      </c>
      <c r="F14" s="25">
        <f>VLOOKUP(C14,RA!B18:I49,8,0)</f>
        <v>155332.28270000001</v>
      </c>
      <c r="G14" s="16">
        <f t="shared" si="0"/>
        <v>1079691.1864</v>
      </c>
      <c r="H14" s="27">
        <f>RA!J18</f>
        <v>12.577273759274799</v>
      </c>
      <c r="I14" s="20">
        <f>VLOOKUP(B14,RMS!B:D,3,FALSE)</f>
        <v>1235023.49672902</v>
      </c>
      <c r="J14" s="21">
        <f>VLOOKUP(B14,RMS!B:E,4,FALSE)</f>
        <v>1079691.18838822</v>
      </c>
      <c r="K14" s="22">
        <f t="shared" si="1"/>
        <v>-2.7629019925370812E-2</v>
      </c>
      <c r="L14" s="22">
        <f t="shared" si="2"/>
        <v>-1.9882200285792351E-3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437073.24280000001</v>
      </c>
      <c r="F15" s="25">
        <f>VLOOKUP(C15,RA!B19:I50,8,0)</f>
        <v>43976.365700000002</v>
      </c>
      <c r="G15" s="16">
        <f t="shared" si="0"/>
        <v>393096.87709999998</v>
      </c>
      <c r="H15" s="27">
        <f>RA!J19</f>
        <v>10.061555225452899</v>
      </c>
      <c r="I15" s="20">
        <f>VLOOKUP(B15,RMS!B:D,3,FALSE)</f>
        <v>437073.25083504303</v>
      </c>
      <c r="J15" s="21">
        <f>VLOOKUP(B15,RMS!B:E,4,FALSE)</f>
        <v>393096.87857094</v>
      </c>
      <c r="K15" s="22">
        <f t="shared" si="1"/>
        <v>-8.0350430216640234E-3</v>
      </c>
      <c r="L15" s="22">
        <f t="shared" si="2"/>
        <v>-1.4709400129504502E-3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798959.95270000002</v>
      </c>
      <c r="F16" s="25">
        <f>VLOOKUP(C16,RA!B20:I51,8,0)</f>
        <v>69805.966899999999</v>
      </c>
      <c r="G16" s="16">
        <f t="shared" si="0"/>
        <v>729153.98580000002</v>
      </c>
      <c r="H16" s="27">
        <f>RA!J20</f>
        <v>8.73710461508092</v>
      </c>
      <c r="I16" s="20">
        <f>VLOOKUP(B16,RMS!B:D,3,FALSE)</f>
        <v>798960.21259999997</v>
      </c>
      <c r="J16" s="21">
        <f>VLOOKUP(B16,RMS!B:E,4,FALSE)</f>
        <v>729153.98580000002</v>
      </c>
      <c r="K16" s="22">
        <f t="shared" si="1"/>
        <v>-0.25989999994635582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270497.77830000001</v>
      </c>
      <c r="F17" s="25">
        <f>VLOOKUP(C17,RA!B21:I52,8,0)</f>
        <v>34799.571100000001</v>
      </c>
      <c r="G17" s="16">
        <f t="shared" si="0"/>
        <v>235698.2072</v>
      </c>
      <c r="H17" s="27">
        <f>RA!J21</f>
        <v>12.8650118010969</v>
      </c>
      <c r="I17" s="20">
        <f>VLOOKUP(B17,RMS!B:D,3,FALSE)</f>
        <v>270497.16967375402</v>
      </c>
      <c r="J17" s="21">
        <f>VLOOKUP(B17,RMS!B:E,4,FALSE)</f>
        <v>235698.20723031499</v>
      </c>
      <c r="K17" s="22">
        <f t="shared" si="1"/>
        <v>0.60862624598667026</v>
      </c>
      <c r="L17" s="22">
        <f t="shared" si="2"/>
        <v>-3.0314986361190677E-5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1078208.0386000001</v>
      </c>
      <c r="F18" s="25">
        <f>VLOOKUP(C18,RA!B22:I53,8,0)</f>
        <v>135411.2206</v>
      </c>
      <c r="G18" s="16">
        <f t="shared" si="0"/>
        <v>942796.81800000009</v>
      </c>
      <c r="H18" s="27">
        <f>RA!J22</f>
        <v>12.5589140270021</v>
      </c>
      <c r="I18" s="20">
        <f>VLOOKUP(B18,RMS!B:D,3,FALSE)</f>
        <v>1078209.1699820501</v>
      </c>
      <c r="J18" s="21">
        <f>VLOOKUP(B18,RMS!B:E,4,FALSE)</f>
        <v>942796.81684615405</v>
      </c>
      <c r="K18" s="22">
        <f t="shared" si="1"/>
        <v>-1.1313820499926805</v>
      </c>
      <c r="L18" s="22">
        <f t="shared" si="2"/>
        <v>1.153846038505435E-3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2418355.4408</v>
      </c>
      <c r="F19" s="25">
        <f>VLOOKUP(C19,RA!B23:I54,8,0)</f>
        <v>219459.86259999999</v>
      </c>
      <c r="G19" s="16">
        <f t="shared" si="0"/>
        <v>2198895.5781999999</v>
      </c>
      <c r="H19" s="27">
        <f>RA!J23</f>
        <v>9.0747562950217908</v>
      </c>
      <c r="I19" s="20">
        <f>VLOOKUP(B19,RMS!B:D,3,FALSE)</f>
        <v>2418357.0620076898</v>
      </c>
      <c r="J19" s="21">
        <f>VLOOKUP(B19,RMS!B:E,4,FALSE)</f>
        <v>2198895.6068307701</v>
      </c>
      <c r="K19" s="22">
        <f t="shared" si="1"/>
        <v>-1.6212076898664236</v>
      </c>
      <c r="L19" s="22">
        <f t="shared" si="2"/>
        <v>-2.8630770277231932E-2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204082.16219999999</v>
      </c>
      <c r="F20" s="25">
        <f>VLOOKUP(C20,RA!B24:I55,8,0)</f>
        <v>32518.236499999999</v>
      </c>
      <c r="G20" s="16">
        <f t="shared" si="0"/>
        <v>171563.92569999999</v>
      </c>
      <c r="H20" s="27">
        <f>RA!J24</f>
        <v>15.933894540049099</v>
      </c>
      <c r="I20" s="20">
        <f>VLOOKUP(B20,RMS!B:D,3,FALSE)</f>
        <v>204082.13075953399</v>
      </c>
      <c r="J20" s="21">
        <f>VLOOKUP(B20,RMS!B:E,4,FALSE)</f>
        <v>171563.93511624</v>
      </c>
      <c r="K20" s="22">
        <f t="shared" si="1"/>
        <v>3.1440466002095491E-2</v>
      </c>
      <c r="L20" s="22">
        <f t="shared" si="2"/>
        <v>-9.4162400055211037E-3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207558.0569</v>
      </c>
      <c r="F21" s="25">
        <f>VLOOKUP(C21,RA!B25:I56,8,0)</f>
        <v>13565.7664</v>
      </c>
      <c r="G21" s="16">
        <f t="shared" si="0"/>
        <v>193992.2905</v>
      </c>
      <c r="H21" s="27">
        <f>RA!J25</f>
        <v>6.5358900553476902</v>
      </c>
      <c r="I21" s="20">
        <f>VLOOKUP(B21,RMS!B:D,3,FALSE)</f>
        <v>207558.05329886501</v>
      </c>
      <c r="J21" s="21">
        <f>VLOOKUP(B21,RMS!B:E,4,FALSE)</f>
        <v>193992.28753732299</v>
      </c>
      <c r="K21" s="22">
        <f t="shared" si="1"/>
        <v>3.6011349875479937E-3</v>
      </c>
      <c r="L21" s="22">
        <f t="shared" si="2"/>
        <v>2.9626770119648427E-3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504534.7928</v>
      </c>
      <c r="F22" s="25">
        <f>VLOOKUP(C22,RA!B26:I57,8,0)</f>
        <v>107308.0943</v>
      </c>
      <c r="G22" s="16">
        <f t="shared" si="0"/>
        <v>397226.6985</v>
      </c>
      <c r="H22" s="27">
        <f>RA!J26</f>
        <v>21.268720379911901</v>
      </c>
      <c r="I22" s="20">
        <f>VLOOKUP(B22,RMS!B:D,3,FALSE)</f>
        <v>504534.81513898302</v>
      </c>
      <c r="J22" s="21">
        <f>VLOOKUP(B22,RMS!B:E,4,FALSE)</f>
        <v>397226.67594362999</v>
      </c>
      <c r="K22" s="22">
        <f t="shared" si="1"/>
        <v>-2.2338983020745218E-2</v>
      </c>
      <c r="L22" s="22">
        <f t="shared" si="2"/>
        <v>2.2556370007805526E-2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197769.62119999999</v>
      </c>
      <c r="F23" s="25">
        <f>VLOOKUP(C23,RA!B27:I58,8,0)</f>
        <v>54988.012699999999</v>
      </c>
      <c r="G23" s="16">
        <f t="shared" si="0"/>
        <v>142781.6085</v>
      </c>
      <c r="H23" s="27">
        <f>RA!J27</f>
        <v>27.804074440933402</v>
      </c>
      <c r="I23" s="20">
        <f>VLOOKUP(B23,RMS!B:D,3,FALSE)</f>
        <v>197769.46703248599</v>
      </c>
      <c r="J23" s="21">
        <f>VLOOKUP(B23,RMS!B:E,4,FALSE)</f>
        <v>142781.60839307701</v>
      </c>
      <c r="K23" s="22">
        <f t="shared" si="1"/>
        <v>0.15416751400334761</v>
      </c>
      <c r="L23" s="22">
        <f t="shared" si="2"/>
        <v>1.0692299110814929E-4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683473.89820000005</v>
      </c>
      <c r="F24" s="25">
        <f>VLOOKUP(C24,RA!B28:I59,8,0)</f>
        <v>20315.921999999999</v>
      </c>
      <c r="G24" s="16">
        <f t="shared" si="0"/>
        <v>663157.97620000003</v>
      </c>
      <c r="H24" s="27">
        <f>RA!J28</f>
        <v>2.9724503091491998</v>
      </c>
      <c r="I24" s="20">
        <f>VLOOKUP(B24,RMS!B:D,3,FALSE)</f>
        <v>683473.89626106201</v>
      </c>
      <c r="J24" s="21">
        <f>VLOOKUP(B24,RMS!B:E,4,FALSE)</f>
        <v>663157.99104424799</v>
      </c>
      <c r="K24" s="22">
        <f t="shared" si="1"/>
        <v>1.9389380468055606E-3</v>
      </c>
      <c r="L24" s="22">
        <f t="shared" si="2"/>
        <v>-1.4844247954897583E-2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600633.71129999997</v>
      </c>
      <c r="F25" s="25">
        <f>VLOOKUP(C25,RA!B29:I60,8,0)</f>
        <v>90642.623000000007</v>
      </c>
      <c r="G25" s="16">
        <f t="shared" si="0"/>
        <v>509991.08829999994</v>
      </c>
      <c r="H25" s="27">
        <f>RA!J29</f>
        <v>15.0911647639316</v>
      </c>
      <c r="I25" s="20">
        <f>VLOOKUP(B25,RMS!B:D,3,FALSE)</f>
        <v>600633.71114778798</v>
      </c>
      <c r="J25" s="21">
        <f>VLOOKUP(B25,RMS!B:E,4,FALSE)</f>
        <v>509991.05134115199</v>
      </c>
      <c r="K25" s="22">
        <f t="shared" si="1"/>
        <v>1.5221198555082083E-4</v>
      </c>
      <c r="L25" s="22">
        <f t="shared" si="2"/>
        <v>3.6958847951609641E-2</v>
      </c>
      <c r="M25" s="34"/>
    </row>
    <row r="26" spans="1:13" x14ac:dyDescent="0.15">
      <c r="A26" s="44"/>
      <c r="B26" s="12">
        <v>37</v>
      </c>
      <c r="C26" s="41" t="s">
        <v>28</v>
      </c>
      <c r="D26" s="41"/>
      <c r="E26" s="15">
        <f>VLOOKUP(C26,RA!B30:D57,3,0)</f>
        <v>1063014.6004000001</v>
      </c>
      <c r="F26" s="25">
        <f>VLOOKUP(C26,RA!B30:I61,8,0)</f>
        <v>143065.03080000001</v>
      </c>
      <c r="G26" s="16">
        <f t="shared" si="0"/>
        <v>919949.56960000005</v>
      </c>
      <c r="H26" s="27">
        <f>RA!J30</f>
        <v>13.4584257587964</v>
      </c>
      <c r="I26" s="20">
        <f>VLOOKUP(B26,RMS!B:D,3,FALSE)</f>
        <v>1063014.6156619501</v>
      </c>
      <c r="J26" s="21">
        <f>VLOOKUP(B26,RMS!B:E,4,FALSE)</f>
        <v>919949.55034526298</v>
      </c>
      <c r="K26" s="22">
        <f t="shared" si="1"/>
        <v>-1.5261949971318245E-2</v>
      </c>
      <c r="L26" s="22">
        <f t="shared" si="2"/>
        <v>1.9254737067967653E-2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655554.30839999998</v>
      </c>
      <c r="F27" s="25">
        <f>VLOOKUP(C27,RA!B31:I62,8,0)</f>
        <v>30779.893700000001</v>
      </c>
      <c r="G27" s="16">
        <f t="shared" si="0"/>
        <v>624774.41469999996</v>
      </c>
      <c r="H27" s="27">
        <f>RA!J31</f>
        <v>4.6952469544627</v>
      </c>
      <c r="I27" s="20">
        <f>VLOOKUP(B27,RMS!B:D,3,FALSE)</f>
        <v>655554.21326725697</v>
      </c>
      <c r="J27" s="21">
        <f>VLOOKUP(B27,RMS!B:E,4,FALSE)</f>
        <v>624774.41793716804</v>
      </c>
      <c r="K27" s="22">
        <f t="shared" si="1"/>
        <v>9.5132743008434772E-2</v>
      </c>
      <c r="L27" s="22">
        <f t="shared" si="2"/>
        <v>-3.2371680717915297E-3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97046.380099999995</v>
      </c>
      <c r="F28" s="25">
        <f>VLOOKUP(C28,RA!B32:I63,8,0)</f>
        <v>29586.342400000001</v>
      </c>
      <c r="G28" s="16">
        <f t="shared" si="0"/>
        <v>67460.037699999986</v>
      </c>
      <c r="H28" s="27">
        <f>RA!J32</f>
        <v>30.486806792291699</v>
      </c>
      <c r="I28" s="20">
        <f>VLOOKUP(B28,RMS!B:D,3,FALSE)</f>
        <v>97046.335736510096</v>
      </c>
      <c r="J28" s="21">
        <f>VLOOKUP(B28,RMS!B:E,4,FALSE)</f>
        <v>67460.044157878903</v>
      </c>
      <c r="K28" s="22">
        <f t="shared" si="1"/>
        <v>4.4363489898387343E-2</v>
      </c>
      <c r="L28" s="22">
        <f t="shared" si="2"/>
        <v>-6.4578789169900119E-3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129482.8995</v>
      </c>
      <c r="F30" s="25">
        <f>VLOOKUP(C30,RA!B34:I66,8,0)</f>
        <v>16088.102500000001</v>
      </c>
      <c r="G30" s="16">
        <f t="shared" si="0"/>
        <v>113394.79699999999</v>
      </c>
      <c r="H30" s="27">
        <f>RA!J34</f>
        <v>0</v>
      </c>
      <c r="I30" s="20">
        <f>VLOOKUP(B30,RMS!B:D,3,FALSE)</f>
        <v>129482.8988</v>
      </c>
      <c r="J30" s="21">
        <f>VLOOKUP(B30,RMS!B:E,4,FALSE)</f>
        <v>113394.7899</v>
      </c>
      <c r="K30" s="22">
        <f t="shared" si="1"/>
        <v>7.0000000414438546E-4</v>
      </c>
      <c r="L30" s="22">
        <f t="shared" si="2"/>
        <v>7.0999999879859388E-3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72354.759999999995</v>
      </c>
      <c r="F31" s="25">
        <f>VLOOKUP(C31,RA!B35:I67,8,0)</f>
        <v>2857.75</v>
      </c>
      <c r="G31" s="16">
        <f t="shared" si="0"/>
        <v>69497.009999999995</v>
      </c>
      <c r="H31" s="27">
        <f>RA!J35</f>
        <v>12.424885882324601</v>
      </c>
      <c r="I31" s="20">
        <f>VLOOKUP(B31,RMS!B:D,3,FALSE)</f>
        <v>72354.759999999995</v>
      </c>
      <c r="J31" s="21">
        <f>VLOOKUP(B31,RMS!B:E,4,FALSE)</f>
        <v>69497.009999999995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226217.17</v>
      </c>
      <c r="F32" s="25">
        <f>VLOOKUP(C32,RA!B34:I67,8,0)</f>
        <v>-27690.6</v>
      </c>
      <c r="G32" s="16">
        <f t="shared" si="0"/>
        <v>253907.77000000002</v>
      </c>
      <c r="H32" s="27">
        <f>RA!J35</f>
        <v>12.424885882324601</v>
      </c>
      <c r="I32" s="20">
        <f>VLOOKUP(B32,RMS!B:D,3,FALSE)</f>
        <v>226217.17</v>
      </c>
      <c r="J32" s="21">
        <f>VLOOKUP(B32,RMS!B:E,4,FALSE)</f>
        <v>253907.77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96897.45</v>
      </c>
      <c r="F33" s="25">
        <f>VLOOKUP(C33,RA!B34:I68,8,0)</f>
        <v>-4429.8999999999996</v>
      </c>
      <c r="G33" s="16">
        <f t="shared" si="0"/>
        <v>101327.34999999999</v>
      </c>
      <c r="H33" s="27">
        <f>RA!J34</f>
        <v>0</v>
      </c>
      <c r="I33" s="20">
        <f>VLOOKUP(B33,RMS!B:D,3,FALSE)</f>
        <v>96897.45</v>
      </c>
      <c r="J33" s="21">
        <f>VLOOKUP(B33,RMS!B:E,4,FALSE)</f>
        <v>101327.35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140611.70000000001</v>
      </c>
      <c r="F34" s="25">
        <f>VLOOKUP(C34,RA!B35:I69,8,0)</f>
        <v>-21051.74</v>
      </c>
      <c r="G34" s="16">
        <f t="shared" si="0"/>
        <v>161663.44</v>
      </c>
      <c r="H34" s="27">
        <f>RA!J35</f>
        <v>12.424885882324601</v>
      </c>
      <c r="I34" s="20">
        <f>VLOOKUP(B34,RMS!B:D,3,FALSE)</f>
        <v>140611.70000000001</v>
      </c>
      <c r="J34" s="21">
        <f>VLOOKUP(B34,RMS!B:E,4,FALSE)</f>
        <v>161663.44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1.55</v>
      </c>
      <c r="F35" s="25">
        <f>VLOOKUP(C35,RA!B36:I70,8,0)</f>
        <v>1.55</v>
      </c>
      <c r="G35" s="16">
        <f t="shared" si="0"/>
        <v>0</v>
      </c>
      <c r="H35" s="27">
        <f>RA!J36</f>
        <v>3.9496364855608701</v>
      </c>
      <c r="I35" s="20">
        <f>VLOOKUP(B35,RMS!B:D,3,FALSE)</f>
        <v>1.55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99664.102599999998</v>
      </c>
      <c r="F36" s="25">
        <f>VLOOKUP(C36,RA!B8:I70,8,0)</f>
        <v>4602.8585000000003</v>
      </c>
      <c r="G36" s="16">
        <f t="shared" si="0"/>
        <v>95061.244099999996</v>
      </c>
      <c r="H36" s="27">
        <f>RA!J36</f>
        <v>3.9496364855608701</v>
      </c>
      <c r="I36" s="20">
        <f>VLOOKUP(B36,RMS!B:D,3,FALSE)</f>
        <v>99664.102564102606</v>
      </c>
      <c r="J36" s="21">
        <f>VLOOKUP(B36,RMS!B:E,4,FALSE)</f>
        <v>95061.243589743593</v>
      </c>
      <c r="K36" s="22">
        <f t="shared" si="1"/>
        <v>3.5897392081096768E-5</v>
      </c>
      <c r="L36" s="22">
        <f t="shared" si="2"/>
        <v>5.1025640277657658E-4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315971.1176</v>
      </c>
      <c r="F37" s="25">
        <f>VLOOKUP(C37,RA!B8:I71,8,0)</f>
        <v>23001.766500000002</v>
      </c>
      <c r="G37" s="16">
        <f t="shared" si="0"/>
        <v>292969.35109999997</v>
      </c>
      <c r="H37" s="27">
        <f>RA!J37</f>
        <v>-12.240715415191501</v>
      </c>
      <c r="I37" s="20">
        <f>VLOOKUP(B37,RMS!B:D,3,FALSE)</f>
        <v>315971.11361111101</v>
      </c>
      <c r="J37" s="21">
        <f>VLOOKUP(B37,RMS!B:E,4,FALSE)</f>
        <v>292969.35307435901</v>
      </c>
      <c r="K37" s="22">
        <f t="shared" si="1"/>
        <v>3.9888889878056943E-3</v>
      </c>
      <c r="L37" s="22">
        <f t="shared" si="2"/>
        <v>-1.9743590382859111E-3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60077.79</v>
      </c>
      <c r="F38" s="25">
        <f>VLOOKUP(C38,RA!B9:I72,8,0)</f>
        <v>-12732.5</v>
      </c>
      <c r="G38" s="16">
        <f t="shared" si="0"/>
        <v>72810.290000000008</v>
      </c>
      <c r="H38" s="27">
        <f>RA!J38</f>
        <v>-4.5717405359996599</v>
      </c>
      <c r="I38" s="20">
        <f>VLOOKUP(B38,RMS!B:D,3,FALSE)</f>
        <v>60077.79</v>
      </c>
      <c r="J38" s="21">
        <f>VLOOKUP(B38,RMS!B:E,4,FALSE)</f>
        <v>72810.289999999994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41603.46</v>
      </c>
      <c r="F39" s="25">
        <f>VLOOKUP(C39,RA!B10:I73,8,0)</f>
        <v>5147.54</v>
      </c>
      <c r="G39" s="16">
        <f t="shared" si="0"/>
        <v>36455.919999999998</v>
      </c>
      <c r="H39" s="27">
        <f>RA!J39</f>
        <v>-14.9715421974132</v>
      </c>
      <c r="I39" s="20">
        <f>VLOOKUP(B39,RMS!B:D,3,FALSE)</f>
        <v>41603.46</v>
      </c>
      <c r="J39" s="21">
        <f>VLOOKUP(B39,RMS!B:E,4,FALSE)</f>
        <v>36455.919999999998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15807.692300000001</v>
      </c>
      <c r="F40" s="25">
        <f>VLOOKUP(C40,RA!B8:I74,8,0)</f>
        <v>2661.4189000000001</v>
      </c>
      <c r="G40" s="16">
        <f t="shared" si="0"/>
        <v>13146.2734</v>
      </c>
      <c r="H40" s="27">
        <f>RA!J40</f>
        <v>100</v>
      </c>
      <c r="I40" s="20">
        <f>VLOOKUP(B40,RMS!B:D,3,FALSE)</f>
        <v>15807.692307692299</v>
      </c>
      <c r="J40" s="21">
        <f>VLOOKUP(B40,RMS!B:E,4,FALSE)</f>
        <v>13146.2735042735</v>
      </c>
      <c r="K40" s="22">
        <f t="shared" si="1"/>
        <v>-7.6922988228034228E-6</v>
      </c>
      <c r="L40" s="22">
        <f t="shared" si="2"/>
        <v>-1.0427350025565829E-4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14161062.6109</v>
      </c>
      <c r="E7" s="68">
        <v>17151454.950800002</v>
      </c>
      <c r="F7" s="69">
        <v>82.564789118601794</v>
      </c>
      <c r="G7" s="68">
        <v>12138399.615599999</v>
      </c>
      <c r="H7" s="69">
        <v>16.663341621250598</v>
      </c>
      <c r="I7" s="68">
        <v>1563119.4705999999</v>
      </c>
      <c r="J7" s="69">
        <v>11.038150974608699</v>
      </c>
      <c r="K7" s="68">
        <v>1268133.7919999999</v>
      </c>
      <c r="L7" s="69">
        <v>10.4472898582958</v>
      </c>
      <c r="M7" s="69">
        <v>0.232614003712315</v>
      </c>
      <c r="N7" s="68">
        <v>433225428.72610003</v>
      </c>
      <c r="O7" s="68">
        <v>3356530179.6490002</v>
      </c>
      <c r="P7" s="68">
        <v>816088</v>
      </c>
      <c r="Q7" s="68">
        <v>787911</v>
      </c>
      <c r="R7" s="69">
        <v>3.5761653283175501</v>
      </c>
      <c r="S7" s="68">
        <v>17.352372061468898</v>
      </c>
      <c r="T7" s="68">
        <v>17.679368869453501</v>
      </c>
      <c r="U7" s="70">
        <v>-1.8844501882873499</v>
      </c>
      <c r="V7" s="58"/>
      <c r="W7" s="58"/>
    </row>
    <row r="8" spans="1:23" ht="14.25" thickBot="1" x14ac:dyDescent="0.2">
      <c r="A8" s="55">
        <v>42145</v>
      </c>
      <c r="B8" s="45" t="s">
        <v>6</v>
      </c>
      <c r="C8" s="46"/>
      <c r="D8" s="71">
        <v>471209.63380000001</v>
      </c>
      <c r="E8" s="71">
        <v>608454.17139999999</v>
      </c>
      <c r="F8" s="72">
        <v>77.443734622738802</v>
      </c>
      <c r="G8" s="71">
        <v>401109.72159999999</v>
      </c>
      <c r="H8" s="72">
        <v>17.476492945714799</v>
      </c>
      <c r="I8" s="71">
        <v>123158.1735</v>
      </c>
      <c r="J8" s="72">
        <v>26.136599225870899</v>
      </c>
      <c r="K8" s="71">
        <v>103339.6323</v>
      </c>
      <c r="L8" s="72">
        <v>25.763432481213599</v>
      </c>
      <c r="M8" s="72">
        <v>0.19178064367856301</v>
      </c>
      <c r="N8" s="71">
        <v>12031920.949899999</v>
      </c>
      <c r="O8" s="71">
        <v>126363396.25399999</v>
      </c>
      <c r="P8" s="71">
        <v>21720</v>
      </c>
      <c r="Q8" s="71">
        <v>20945</v>
      </c>
      <c r="R8" s="72">
        <v>3.70016710432084</v>
      </c>
      <c r="S8" s="71">
        <v>21.694734521178599</v>
      </c>
      <c r="T8" s="71">
        <v>21.639748947242801</v>
      </c>
      <c r="U8" s="73">
        <v>0.253451241277872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64684.877999999997</v>
      </c>
      <c r="E9" s="71">
        <v>85099.404699999999</v>
      </c>
      <c r="F9" s="72">
        <v>76.010964151903195</v>
      </c>
      <c r="G9" s="71">
        <v>53405.453399999999</v>
      </c>
      <c r="H9" s="72">
        <v>21.1203610903152</v>
      </c>
      <c r="I9" s="71">
        <v>14404.1612</v>
      </c>
      <c r="J9" s="72">
        <v>22.268204942737899</v>
      </c>
      <c r="K9" s="71">
        <v>11970.5303</v>
      </c>
      <c r="L9" s="72">
        <v>22.4144343656111</v>
      </c>
      <c r="M9" s="72">
        <v>0.20330184536603199</v>
      </c>
      <c r="N9" s="71">
        <v>2047049.0937999999</v>
      </c>
      <c r="O9" s="71">
        <v>19545779.994600002</v>
      </c>
      <c r="P9" s="71">
        <v>3521</v>
      </c>
      <c r="Q9" s="71">
        <v>3342</v>
      </c>
      <c r="R9" s="72">
        <v>5.3560742070616296</v>
      </c>
      <c r="S9" s="71">
        <v>18.371166714001699</v>
      </c>
      <c r="T9" s="71">
        <v>17.785454637941399</v>
      </c>
      <c r="U9" s="73">
        <v>3.18821381994182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104889.6866</v>
      </c>
      <c r="E10" s="71">
        <v>145748.31599999999</v>
      </c>
      <c r="F10" s="72">
        <v>71.966311157927905</v>
      </c>
      <c r="G10" s="71">
        <v>82616.224700000006</v>
      </c>
      <c r="H10" s="72">
        <v>26.9601545953963</v>
      </c>
      <c r="I10" s="71">
        <v>30811.577399999998</v>
      </c>
      <c r="J10" s="72">
        <v>29.375221147814901</v>
      </c>
      <c r="K10" s="71">
        <v>20953.3544</v>
      </c>
      <c r="L10" s="72">
        <v>25.362275359454902</v>
      </c>
      <c r="M10" s="72">
        <v>0.47048423902952702</v>
      </c>
      <c r="N10" s="71">
        <v>3284199.4934999999</v>
      </c>
      <c r="O10" s="71">
        <v>31153236.2907</v>
      </c>
      <c r="P10" s="71">
        <v>76127</v>
      </c>
      <c r="Q10" s="71">
        <v>76749</v>
      </c>
      <c r="R10" s="72">
        <v>-0.81043401216953603</v>
      </c>
      <c r="S10" s="71">
        <v>1.3778250371090399</v>
      </c>
      <c r="T10" s="71">
        <v>1.33050760531082</v>
      </c>
      <c r="U10" s="73">
        <v>3.4342119299490199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64836.446199999998</v>
      </c>
      <c r="E11" s="71">
        <v>72025.763999999996</v>
      </c>
      <c r="F11" s="72">
        <v>90.018408135177907</v>
      </c>
      <c r="G11" s="71">
        <v>44303.259100000003</v>
      </c>
      <c r="H11" s="72">
        <v>46.346899792751401</v>
      </c>
      <c r="I11" s="71">
        <v>15332.485699999999</v>
      </c>
      <c r="J11" s="72">
        <v>23.647942783144099</v>
      </c>
      <c r="K11" s="71">
        <v>9384.3245000000006</v>
      </c>
      <c r="L11" s="72">
        <v>21.182018412726698</v>
      </c>
      <c r="M11" s="72">
        <v>0.633840102183167</v>
      </c>
      <c r="N11" s="71">
        <v>1405271.1536000001</v>
      </c>
      <c r="O11" s="71">
        <v>10117132.004000001</v>
      </c>
      <c r="P11" s="71">
        <v>2790</v>
      </c>
      <c r="Q11" s="71">
        <v>2727</v>
      </c>
      <c r="R11" s="72">
        <v>2.3102310231023102</v>
      </c>
      <c r="S11" s="71">
        <v>23.238869605734799</v>
      </c>
      <c r="T11" s="71">
        <v>23.3684258525853</v>
      </c>
      <c r="U11" s="73">
        <v>-0.55749805841900102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172942.10389999999</v>
      </c>
      <c r="E12" s="71">
        <v>150460.58979999999</v>
      </c>
      <c r="F12" s="72">
        <v>114.94179580837999</v>
      </c>
      <c r="G12" s="71">
        <v>71226.700400000002</v>
      </c>
      <c r="H12" s="72">
        <v>142.80516004360601</v>
      </c>
      <c r="I12" s="71">
        <v>27447.194</v>
      </c>
      <c r="J12" s="72">
        <v>15.870741352765499</v>
      </c>
      <c r="K12" s="71">
        <v>17019.362400000002</v>
      </c>
      <c r="L12" s="72">
        <v>23.894638252820101</v>
      </c>
      <c r="M12" s="72">
        <v>0.61270401058032598</v>
      </c>
      <c r="N12" s="71">
        <v>5988348.8984000003</v>
      </c>
      <c r="O12" s="71">
        <v>37078302.938500002</v>
      </c>
      <c r="P12" s="71">
        <v>1762</v>
      </c>
      <c r="Q12" s="71">
        <v>1689</v>
      </c>
      <c r="R12" s="72">
        <v>4.3220840734162298</v>
      </c>
      <c r="S12" s="71">
        <v>98.151023779795693</v>
      </c>
      <c r="T12" s="71">
        <v>108.30661563055099</v>
      </c>
      <c r="U12" s="73">
        <v>-10.3469036385594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244281.25109999999</v>
      </c>
      <c r="E13" s="71">
        <v>267287.86040000001</v>
      </c>
      <c r="F13" s="72">
        <v>91.392572313022299</v>
      </c>
      <c r="G13" s="71">
        <v>185932.53210000001</v>
      </c>
      <c r="H13" s="72">
        <v>31.381662122806102</v>
      </c>
      <c r="I13" s="71">
        <v>72902.198199999999</v>
      </c>
      <c r="J13" s="72">
        <v>29.843550363247701</v>
      </c>
      <c r="K13" s="71">
        <v>50682.776700000002</v>
      </c>
      <c r="L13" s="72">
        <v>27.258692240441999</v>
      </c>
      <c r="M13" s="72">
        <v>0.43840181905424302</v>
      </c>
      <c r="N13" s="71">
        <v>6240243.9577000001</v>
      </c>
      <c r="O13" s="71">
        <v>56516690.553800002</v>
      </c>
      <c r="P13" s="71">
        <v>9452</v>
      </c>
      <c r="Q13" s="71">
        <v>9584</v>
      </c>
      <c r="R13" s="72">
        <v>-1.3772954924874701</v>
      </c>
      <c r="S13" s="71">
        <v>25.844398127380501</v>
      </c>
      <c r="T13" s="71">
        <v>25.977580509182001</v>
      </c>
      <c r="U13" s="73">
        <v>-0.51532398295793003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146104.65410000001</v>
      </c>
      <c r="E14" s="71">
        <v>118292.91280000001</v>
      </c>
      <c r="F14" s="72">
        <v>123.510910875127</v>
      </c>
      <c r="G14" s="71">
        <v>122840.917</v>
      </c>
      <c r="H14" s="72">
        <v>18.938101137750401</v>
      </c>
      <c r="I14" s="71">
        <v>29571.221399999999</v>
      </c>
      <c r="J14" s="72">
        <v>20.239753197567701</v>
      </c>
      <c r="K14" s="71">
        <v>26258.0887</v>
      </c>
      <c r="L14" s="72">
        <v>21.375686002083501</v>
      </c>
      <c r="M14" s="72">
        <v>0.126175699147516</v>
      </c>
      <c r="N14" s="71">
        <v>4142111.1290000002</v>
      </c>
      <c r="O14" s="71">
        <v>28478146.1756</v>
      </c>
      <c r="P14" s="71">
        <v>2338</v>
      </c>
      <c r="Q14" s="71">
        <v>2630</v>
      </c>
      <c r="R14" s="72">
        <v>-11.1026615969582</v>
      </c>
      <c r="S14" s="71">
        <v>62.491297733105199</v>
      </c>
      <c r="T14" s="71">
        <v>62.101455285171099</v>
      </c>
      <c r="U14" s="73">
        <v>0.62383477712225499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103206.4803</v>
      </c>
      <c r="E15" s="71">
        <v>102884.6756</v>
      </c>
      <c r="F15" s="72">
        <v>100.312781955256</v>
      </c>
      <c r="G15" s="71">
        <v>74039.588099999994</v>
      </c>
      <c r="H15" s="72">
        <v>39.393644600786203</v>
      </c>
      <c r="I15" s="71">
        <v>24088.350999999999</v>
      </c>
      <c r="J15" s="72">
        <v>23.3399597873894</v>
      </c>
      <c r="K15" s="71">
        <v>14140.191199999999</v>
      </c>
      <c r="L15" s="72">
        <v>19.098149466879601</v>
      </c>
      <c r="M15" s="72">
        <v>0.70353785598033503</v>
      </c>
      <c r="N15" s="71">
        <v>3076642.5992999999</v>
      </c>
      <c r="O15" s="71">
        <v>22919618.736200001</v>
      </c>
      <c r="P15" s="71">
        <v>4348</v>
      </c>
      <c r="Q15" s="71">
        <v>4254</v>
      </c>
      <c r="R15" s="72">
        <v>2.2096850023507302</v>
      </c>
      <c r="S15" s="71">
        <v>23.736541007359701</v>
      </c>
      <c r="T15" s="71">
        <v>25.337542736248199</v>
      </c>
      <c r="U15" s="73">
        <v>-6.7448821982618599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718983.38580000005</v>
      </c>
      <c r="E16" s="71">
        <v>820638.32189999998</v>
      </c>
      <c r="F16" s="72">
        <v>87.612699360098006</v>
      </c>
      <c r="G16" s="71">
        <v>589638.91729999997</v>
      </c>
      <c r="H16" s="72">
        <v>21.936216335970101</v>
      </c>
      <c r="I16" s="71">
        <v>6540.3635000000004</v>
      </c>
      <c r="J16" s="72">
        <v>0.90966823840062105</v>
      </c>
      <c r="K16" s="71">
        <v>-27391.52</v>
      </c>
      <c r="L16" s="72">
        <v>-4.6454735595519701</v>
      </c>
      <c r="M16" s="72">
        <v>-1.2387732955308799</v>
      </c>
      <c r="N16" s="71">
        <v>23871059.383900002</v>
      </c>
      <c r="O16" s="71">
        <v>164264384.046</v>
      </c>
      <c r="P16" s="71">
        <v>37882</v>
      </c>
      <c r="Q16" s="71">
        <v>37571</v>
      </c>
      <c r="R16" s="72">
        <v>0.82776609619121799</v>
      </c>
      <c r="S16" s="71">
        <v>18.979551919117299</v>
      </c>
      <c r="T16" s="71">
        <v>17.422875473104298</v>
      </c>
      <c r="U16" s="73">
        <v>8.2018608903249692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419448.94530000002</v>
      </c>
      <c r="E17" s="71">
        <v>624977.76029999997</v>
      </c>
      <c r="F17" s="72">
        <v>67.114219408168594</v>
      </c>
      <c r="G17" s="71">
        <v>422782.76360000001</v>
      </c>
      <c r="H17" s="72">
        <v>-0.78854167838170497</v>
      </c>
      <c r="I17" s="71">
        <v>48852.306900000003</v>
      </c>
      <c r="J17" s="72">
        <v>11.6467826293042</v>
      </c>
      <c r="K17" s="71">
        <v>37115.595300000001</v>
      </c>
      <c r="L17" s="72">
        <v>8.77888090421669</v>
      </c>
      <c r="M17" s="72">
        <v>0.31622048643255901</v>
      </c>
      <c r="N17" s="71">
        <v>16976415.170000002</v>
      </c>
      <c r="O17" s="71">
        <v>177087569.40059999</v>
      </c>
      <c r="P17" s="71">
        <v>10253</v>
      </c>
      <c r="Q17" s="71">
        <v>10752</v>
      </c>
      <c r="R17" s="72">
        <v>-4.6409970238095202</v>
      </c>
      <c r="S17" s="71">
        <v>40.909874700087798</v>
      </c>
      <c r="T17" s="71">
        <v>42.914446828496999</v>
      </c>
      <c r="U17" s="73">
        <v>-4.8999713225837302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1235023.4691000001</v>
      </c>
      <c r="E18" s="71">
        <v>1725695.9665999999</v>
      </c>
      <c r="F18" s="72">
        <v>71.566689208485997</v>
      </c>
      <c r="G18" s="71">
        <v>1150949.3158</v>
      </c>
      <c r="H18" s="72">
        <v>7.3047659133071301</v>
      </c>
      <c r="I18" s="71">
        <v>155332.28270000001</v>
      </c>
      <c r="J18" s="72">
        <v>12.577273759274799</v>
      </c>
      <c r="K18" s="71">
        <v>157675.47339999999</v>
      </c>
      <c r="L18" s="72">
        <v>13.6996018187302</v>
      </c>
      <c r="M18" s="72">
        <v>-1.4860844552885E-2</v>
      </c>
      <c r="N18" s="71">
        <v>36147891.201899998</v>
      </c>
      <c r="O18" s="71">
        <v>392943778.72350001</v>
      </c>
      <c r="P18" s="71">
        <v>66844</v>
      </c>
      <c r="Q18" s="71">
        <v>66633</v>
      </c>
      <c r="R18" s="72">
        <v>0.31665991325620102</v>
      </c>
      <c r="S18" s="71">
        <v>18.476205330321299</v>
      </c>
      <c r="T18" s="71">
        <v>21.106983701769401</v>
      </c>
      <c r="U18" s="73">
        <v>-14.238737470246001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437073.24280000001</v>
      </c>
      <c r="E19" s="71">
        <v>552634.39569999999</v>
      </c>
      <c r="F19" s="72">
        <v>79.089040819903502</v>
      </c>
      <c r="G19" s="71">
        <v>717531.49320000003</v>
      </c>
      <c r="H19" s="72">
        <v>-39.0865422713686</v>
      </c>
      <c r="I19" s="71">
        <v>43976.365700000002</v>
      </c>
      <c r="J19" s="72">
        <v>10.061555225452899</v>
      </c>
      <c r="K19" s="71">
        <v>44180.218200000003</v>
      </c>
      <c r="L19" s="72">
        <v>6.1572514403469496</v>
      </c>
      <c r="M19" s="72">
        <v>-4.6141125667870002E-3</v>
      </c>
      <c r="N19" s="71">
        <v>12780288.1043</v>
      </c>
      <c r="O19" s="71">
        <v>114592968.8242</v>
      </c>
      <c r="P19" s="71">
        <v>10288</v>
      </c>
      <c r="Q19" s="71">
        <v>10164</v>
      </c>
      <c r="R19" s="72">
        <v>1.21999212908304</v>
      </c>
      <c r="S19" s="71">
        <v>42.483791096422998</v>
      </c>
      <c r="T19" s="71">
        <v>52.720850836284903</v>
      </c>
      <c r="U19" s="73">
        <v>-24.0963894126761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798959.95270000002</v>
      </c>
      <c r="E20" s="71">
        <v>969464.0932</v>
      </c>
      <c r="F20" s="72">
        <v>82.412536813282003</v>
      </c>
      <c r="G20" s="71">
        <v>637295.08259999997</v>
      </c>
      <c r="H20" s="72">
        <v>25.367349366709199</v>
      </c>
      <c r="I20" s="71">
        <v>69805.966899999999</v>
      </c>
      <c r="J20" s="72">
        <v>8.73710461508092</v>
      </c>
      <c r="K20" s="71">
        <v>48073.649299999997</v>
      </c>
      <c r="L20" s="72">
        <v>7.5433893360469497</v>
      </c>
      <c r="M20" s="72">
        <v>0.45206298911033599</v>
      </c>
      <c r="N20" s="71">
        <v>25970301.656599998</v>
      </c>
      <c r="O20" s="71">
        <v>178173196.35350001</v>
      </c>
      <c r="P20" s="71">
        <v>35469</v>
      </c>
      <c r="Q20" s="71">
        <v>34107</v>
      </c>
      <c r="R20" s="72">
        <v>3.9933151552467199</v>
      </c>
      <c r="S20" s="71">
        <v>22.5255843891849</v>
      </c>
      <c r="T20" s="71">
        <v>22.1870818101856</v>
      </c>
      <c r="U20" s="73">
        <v>1.50274715696987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270497.77830000001</v>
      </c>
      <c r="E21" s="71">
        <v>405351.47629999998</v>
      </c>
      <c r="F21" s="72">
        <v>66.731662301830397</v>
      </c>
      <c r="G21" s="71">
        <v>239205.239</v>
      </c>
      <c r="H21" s="72">
        <v>13.081878737614099</v>
      </c>
      <c r="I21" s="71">
        <v>34799.571100000001</v>
      </c>
      <c r="J21" s="72">
        <v>12.8650118010969</v>
      </c>
      <c r="K21" s="71">
        <v>25067.799299999999</v>
      </c>
      <c r="L21" s="72">
        <v>10.479619679232901</v>
      </c>
      <c r="M21" s="72">
        <v>0.38821803555767298</v>
      </c>
      <c r="N21" s="71">
        <v>7082763.0230999999</v>
      </c>
      <c r="O21" s="71">
        <v>70121443.973499998</v>
      </c>
      <c r="P21" s="71">
        <v>24723</v>
      </c>
      <c r="Q21" s="71">
        <v>24202</v>
      </c>
      <c r="R21" s="72">
        <v>2.1527146516816802</v>
      </c>
      <c r="S21" s="71">
        <v>10.9411389515835</v>
      </c>
      <c r="T21" s="71">
        <v>10.996821204859099</v>
      </c>
      <c r="U21" s="73">
        <v>-0.50892556544580603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1078208.0386000001</v>
      </c>
      <c r="E22" s="71">
        <v>1154258.2444</v>
      </c>
      <c r="F22" s="72">
        <v>93.411335273630002</v>
      </c>
      <c r="G22" s="71">
        <v>882482.63029999996</v>
      </c>
      <c r="H22" s="72">
        <v>22.178953055819701</v>
      </c>
      <c r="I22" s="71">
        <v>135411.2206</v>
      </c>
      <c r="J22" s="72">
        <v>12.5589140270021</v>
      </c>
      <c r="K22" s="71">
        <v>109553.9918</v>
      </c>
      <c r="L22" s="72">
        <v>12.4142944051779</v>
      </c>
      <c r="M22" s="72">
        <v>0.23602269871831399</v>
      </c>
      <c r="N22" s="71">
        <v>26885229.598099999</v>
      </c>
      <c r="O22" s="71">
        <v>205332103.85780001</v>
      </c>
      <c r="P22" s="71">
        <v>67566</v>
      </c>
      <c r="Q22" s="71">
        <v>66199</v>
      </c>
      <c r="R22" s="72">
        <v>2.0649858759195698</v>
      </c>
      <c r="S22" s="71">
        <v>15.9578491933813</v>
      </c>
      <c r="T22" s="71">
        <v>16.156476091783901</v>
      </c>
      <c r="U22" s="73">
        <v>-1.24469717689124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2418355.4408</v>
      </c>
      <c r="E23" s="71">
        <v>2914545.7521000002</v>
      </c>
      <c r="F23" s="72">
        <v>82.975380951131598</v>
      </c>
      <c r="G23" s="71">
        <v>1865161.6753</v>
      </c>
      <c r="H23" s="72">
        <v>29.659292962419599</v>
      </c>
      <c r="I23" s="71">
        <v>219459.86259999999</v>
      </c>
      <c r="J23" s="72">
        <v>9.0747562950217908</v>
      </c>
      <c r="K23" s="71">
        <v>103284.60400000001</v>
      </c>
      <c r="L23" s="72">
        <v>5.5375684246454</v>
      </c>
      <c r="M23" s="72">
        <v>1.1248071261424399</v>
      </c>
      <c r="N23" s="71">
        <v>63907036.354999997</v>
      </c>
      <c r="O23" s="71">
        <v>460911107.30180001</v>
      </c>
      <c r="P23" s="71">
        <v>77122</v>
      </c>
      <c r="Q23" s="71">
        <v>75401</v>
      </c>
      <c r="R23" s="72">
        <v>2.2824630973064002</v>
      </c>
      <c r="S23" s="71">
        <v>31.357530157412899</v>
      </c>
      <c r="T23" s="71">
        <v>30.004553232715701</v>
      </c>
      <c r="U23" s="73">
        <v>4.3146794977325102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204082.16219999999</v>
      </c>
      <c r="E24" s="71">
        <v>284765.34220000001</v>
      </c>
      <c r="F24" s="72">
        <v>71.666783823948094</v>
      </c>
      <c r="G24" s="71">
        <v>188118.8334</v>
      </c>
      <c r="H24" s="72">
        <v>8.4857685493174007</v>
      </c>
      <c r="I24" s="71">
        <v>32518.236499999999</v>
      </c>
      <c r="J24" s="72">
        <v>15.933894540049099</v>
      </c>
      <c r="K24" s="71">
        <v>37300.757700000002</v>
      </c>
      <c r="L24" s="72">
        <v>19.8282952460623</v>
      </c>
      <c r="M24" s="72">
        <v>-0.12821512202150301</v>
      </c>
      <c r="N24" s="71">
        <v>4992840.0727000004</v>
      </c>
      <c r="O24" s="71">
        <v>43972436.069499999</v>
      </c>
      <c r="P24" s="71">
        <v>21348</v>
      </c>
      <c r="Q24" s="71">
        <v>20318</v>
      </c>
      <c r="R24" s="72">
        <v>5.0693965941529804</v>
      </c>
      <c r="S24" s="71">
        <v>9.5597790050590206</v>
      </c>
      <c r="T24" s="71">
        <v>9.1627620533517096</v>
      </c>
      <c r="U24" s="73">
        <v>4.1529929875702498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207558.0569</v>
      </c>
      <c r="E25" s="71">
        <v>265714.98729999998</v>
      </c>
      <c r="F25" s="72">
        <v>78.113040972604594</v>
      </c>
      <c r="G25" s="71">
        <v>162992.60999999999</v>
      </c>
      <c r="H25" s="72">
        <v>27.342004585361298</v>
      </c>
      <c r="I25" s="71">
        <v>13565.7664</v>
      </c>
      <c r="J25" s="72">
        <v>6.5358900553476902</v>
      </c>
      <c r="K25" s="71">
        <v>13597.0352</v>
      </c>
      <c r="L25" s="72">
        <v>8.34211759661987</v>
      </c>
      <c r="M25" s="72">
        <v>-2.2996778003490002E-3</v>
      </c>
      <c r="N25" s="71">
        <v>4993553.1717999997</v>
      </c>
      <c r="O25" s="71">
        <v>51787268.394699998</v>
      </c>
      <c r="P25" s="71">
        <v>16707</v>
      </c>
      <c r="Q25" s="71">
        <v>14944</v>
      </c>
      <c r="R25" s="72">
        <v>11.797376873661699</v>
      </c>
      <c r="S25" s="71">
        <v>12.4234187406476</v>
      </c>
      <c r="T25" s="71">
        <v>13.048466381156301</v>
      </c>
      <c r="U25" s="73">
        <v>-5.0312048040658803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504534.7928</v>
      </c>
      <c r="E26" s="71">
        <v>703257.26509999996</v>
      </c>
      <c r="F26" s="72">
        <v>71.742563900603002</v>
      </c>
      <c r="G26" s="71">
        <v>392791.81060000003</v>
      </c>
      <c r="H26" s="72">
        <v>28.4483991734221</v>
      </c>
      <c r="I26" s="71">
        <v>107308.0943</v>
      </c>
      <c r="J26" s="72">
        <v>21.268720379911901</v>
      </c>
      <c r="K26" s="71">
        <v>85800.318599999999</v>
      </c>
      <c r="L26" s="72">
        <v>21.843713714126999</v>
      </c>
      <c r="M26" s="72">
        <v>0.250672445638215</v>
      </c>
      <c r="N26" s="71">
        <v>11620566.960000001</v>
      </c>
      <c r="O26" s="71">
        <v>103725758.2309</v>
      </c>
      <c r="P26" s="71">
        <v>36444</v>
      </c>
      <c r="Q26" s="71">
        <v>31490</v>
      </c>
      <c r="R26" s="72">
        <v>15.731978405843099</v>
      </c>
      <c r="S26" s="71">
        <v>13.8441113159917</v>
      </c>
      <c r="T26" s="71">
        <v>13.7914469323595</v>
      </c>
      <c r="U26" s="73">
        <v>0.380409998374866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197769.62119999999</v>
      </c>
      <c r="E27" s="71">
        <v>265931.24339999998</v>
      </c>
      <c r="F27" s="72">
        <v>74.3687047341501</v>
      </c>
      <c r="G27" s="71">
        <v>202259.76019999999</v>
      </c>
      <c r="H27" s="72">
        <v>-2.2199863163884102</v>
      </c>
      <c r="I27" s="71">
        <v>54988.012699999999</v>
      </c>
      <c r="J27" s="72">
        <v>27.804074440933402</v>
      </c>
      <c r="K27" s="71">
        <v>65336.197399999997</v>
      </c>
      <c r="L27" s="72">
        <v>32.303112262861298</v>
      </c>
      <c r="M27" s="72">
        <v>-0.15838363895968</v>
      </c>
      <c r="N27" s="71">
        <v>5094001.9910000004</v>
      </c>
      <c r="O27" s="71">
        <v>39183376.577500001</v>
      </c>
      <c r="P27" s="71">
        <v>27677</v>
      </c>
      <c r="Q27" s="71">
        <v>26386</v>
      </c>
      <c r="R27" s="72">
        <v>4.89274615326309</v>
      </c>
      <c r="S27" s="71">
        <v>7.14563071142104</v>
      </c>
      <c r="T27" s="71">
        <v>7.18445956567877</v>
      </c>
      <c r="U27" s="73">
        <v>-0.54339296033969997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683473.89820000005</v>
      </c>
      <c r="E28" s="71">
        <v>872128.33290000004</v>
      </c>
      <c r="F28" s="72">
        <v>78.368500645692095</v>
      </c>
      <c r="G28" s="71">
        <v>723810.8138</v>
      </c>
      <c r="H28" s="72">
        <v>-5.5728534074023504</v>
      </c>
      <c r="I28" s="71">
        <v>20315.921999999999</v>
      </c>
      <c r="J28" s="72">
        <v>2.9724503091491998</v>
      </c>
      <c r="K28" s="71">
        <v>19531.7379</v>
      </c>
      <c r="L28" s="72">
        <v>2.6984589795582901</v>
      </c>
      <c r="M28" s="72">
        <v>4.0149222973137999E-2</v>
      </c>
      <c r="N28" s="71">
        <v>17943379.412500001</v>
      </c>
      <c r="O28" s="71">
        <v>136666717.90810001</v>
      </c>
      <c r="P28" s="71">
        <v>39395</v>
      </c>
      <c r="Q28" s="71">
        <v>38137</v>
      </c>
      <c r="R28" s="72">
        <v>3.2986338726171498</v>
      </c>
      <c r="S28" s="71">
        <v>17.349254935905599</v>
      </c>
      <c r="T28" s="71">
        <v>17.284540739963798</v>
      </c>
      <c r="U28" s="73">
        <v>0.37300850198371699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600633.71129999997</v>
      </c>
      <c r="E29" s="71">
        <v>650635.6237</v>
      </c>
      <c r="F29" s="72">
        <v>92.314913205082206</v>
      </c>
      <c r="G29" s="71">
        <v>581981.3713</v>
      </c>
      <c r="H29" s="72">
        <v>3.20497200079366</v>
      </c>
      <c r="I29" s="71">
        <v>90642.623000000007</v>
      </c>
      <c r="J29" s="72">
        <v>15.0911647639316</v>
      </c>
      <c r="K29" s="71">
        <v>98979.287400000001</v>
      </c>
      <c r="L29" s="72">
        <v>17.0072947831483</v>
      </c>
      <c r="M29" s="72">
        <v>-8.4226352997567006E-2</v>
      </c>
      <c r="N29" s="71">
        <v>15660898.59</v>
      </c>
      <c r="O29" s="71">
        <v>104174482.02689999</v>
      </c>
      <c r="P29" s="71">
        <v>99286</v>
      </c>
      <c r="Q29" s="71">
        <v>91135</v>
      </c>
      <c r="R29" s="72">
        <v>8.9438744719372298</v>
      </c>
      <c r="S29" s="71">
        <v>6.0495307626452899</v>
      </c>
      <c r="T29" s="71">
        <v>6.0823272156690598</v>
      </c>
      <c r="U29" s="73">
        <v>-0.54213218033848198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1063014.6004000001</v>
      </c>
      <c r="E30" s="71">
        <v>1507758.8473</v>
      </c>
      <c r="F30" s="72">
        <v>70.5029588984724</v>
      </c>
      <c r="G30" s="71">
        <v>844445.23380000005</v>
      </c>
      <c r="H30" s="72">
        <v>25.883190271136801</v>
      </c>
      <c r="I30" s="71">
        <v>143065.03080000001</v>
      </c>
      <c r="J30" s="72">
        <v>13.4584257587964</v>
      </c>
      <c r="K30" s="71">
        <v>106600.2987</v>
      </c>
      <c r="L30" s="72">
        <v>12.623707782717799</v>
      </c>
      <c r="M30" s="72">
        <v>0.342069699097382</v>
      </c>
      <c r="N30" s="71">
        <v>28945961.238899998</v>
      </c>
      <c r="O30" s="71">
        <v>183515471.2859</v>
      </c>
      <c r="P30" s="71">
        <v>63935</v>
      </c>
      <c r="Q30" s="71">
        <v>63383</v>
      </c>
      <c r="R30" s="72">
        <v>0.87089598157235104</v>
      </c>
      <c r="S30" s="71">
        <v>16.626489409556601</v>
      </c>
      <c r="T30" s="71">
        <v>16.526353905621399</v>
      </c>
      <c r="U30" s="73">
        <v>0.60226486463009299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655554.30839999998</v>
      </c>
      <c r="E31" s="71">
        <v>923969.23829999997</v>
      </c>
      <c r="F31" s="72">
        <v>70.949798026408999</v>
      </c>
      <c r="G31" s="71">
        <v>506621.83</v>
      </c>
      <c r="H31" s="72">
        <v>29.397169561366901</v>
      </c>
      <c r="I31" s="71">
        <v>30779.893700000001</v>
      </c>
      <c r="J31" s="72">
        <v>4.6952469544627</v>
      </c>
      <c r="K31" s="71">
        <v>28851.2071</v>
      </c>
      <c r="L31" s="72">
        <v>5.6948211449948802</v>
      </c>
      <c r="M31" s="72">
        <v>6.6849424820079995E-2</v>
      </c>
      <c r="N31" s="71">
        <v>30027115.388500001</v>
      </c>
      <c r="O31" s="71">
        <v>186441622.41190001</v>
      </c>
      <c r="P31" s="71">
        <v>26019</v>
      </c>
      <c r="Q31" s="71">
        <v>24381</v>
      </c>
      <c r="R31" s="72">
        <v>6.7183462532299796</v>
      </c>
      <c r="S31" s="71">
        <v>25.195215358007601</v>
      </c>
      <c r="T31" s="71">
        <v>24.952373573684401</v>
      </c>
      <c r="U31" s="73">
        <v>0.96384087562880105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97046.380099999995</v>
      </c>
      <c r="E32" s="71">
        <v>171970.79329999999</v>
      </c>
      <c r="F32" s="72">
        <v>56.431896508556697</v>
      </c>
      <c r="G32" s="71">
        <v>118885.1814</v>
      </c>
      <c r="H32" s="72">
        <v>-18.3696580539515</v>
      </c>
      <c r="I32" s="71">
        <v>29586.342400000001</v>
      </c>
      <c r="J32" s="72">
        <v>30.486806792291699</v>
      </c>
      <c r="K32" s="71">
        <v>36984.712800000001</v>
      </c>
      <c r="L32" s="72">
        <v>31.109607071685101</v>
      </c>
      <c r="M32" s="72">
        <v>-0.200038606221109</v>
      </c>
      <c r="N32" s="71">
        <v>2357297.6165</v>
      </c>
      <c r="O32" s="71">
        <v>18982487.814800002</v>
      </c>
      <c r="P32" s="71">
        <v>20637</v>
      </c>
      <c r="Q32" s="71">
        <v>20450</v>
      </c>
      <c r="R32" s="72">
        <v>0.91442542787285597</v>
      </c>
      <c r="S32" s="71">
        <v>4.7025430101274397</v>
      </c>
      <c r="T32" s="71">
        <v>4.7753027481662604</v>
      </c>
      <c r="U32" s="73">
        <v>-1.5472423725231801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38.618099999999998</v>
      </c>
      <c r="O33" s="71">
        <v>176.99430000000001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customHeight="1" thickBot="1" x14ac:dyDescent="0.2">
      <c r="A35" s="56"/>
      <c r="B35" s="45" t="s">
        <v>32</v>
      </c>
      <c r="C35" s="46"/>
      <c r="D35" s="71">
        <v>129482.8995</v>
      </c>
      <c r="E35" s="71">
        <v>140055.77499999999</v>
      </c>
      <c r="F35" s="72">
        <v>92.450953557609495</v>
      </c>
      <c r="G35" s="71">
        <v>96377.903200000001</v>
      </c>
      <c r="H35" s="72">
        <v>34.349155979562703</v>
      </c>
      <c r="I35" s="71">
        <v>16088.102500000001</v>
      </c>
      <c r="J35" s="72">
        <v>12.424885882324601</v>
      </c>
      <c r="K35" s="71">
        <v>9917.9817000000003</v>
      </c>
      <c r="L35" s="72">
        <v>10.2907215976867</v>
      </c>
      <c r="M35" s="72">
        <v>0.62211455784396097</v>
      </c>
      <c r="N35" s="71">
        <v>2989252.7450000001</v>
      </c>
      <c r="O35" s="71">
        <v>29284587.533599999</v>
      </c>
      <c r="P35" s="71">
        <v>9854</v>
      </c>
      <c r="Q35" s="71">
        <v>8030</v>
      </c>
      <c r="R35" s="72">
        <v>22.7148194271482</v>
      </c>
      <c r="S35" s="71">
        <v>13.1401359346458</v>
      </c>
      <c r="T35" s="71">
        <v>13.367146251556701</v>
      </c>
      <c r="U35" s="73">
        <v>-1.72761011027511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72354.759999999995</v>
      </c>
      <c r="E36" s="74"/>
      <c r="F36" s="74"/>
      <c r="G36" s="74"/>
      <c r="H36" s="74"/>
      <c r="I36" s="71">
        <v>2857.75</v>
      </c>
      <c r="J36" s="72">
        <v>3.9496364855608701</v>
      </c>
      <c r="K36" s="74"/>
      <c r="L36" s="74"/>
      <c r="M36" s="74"/>
      <c r="N36" s="71">
        <v>2176764.0699999998</v>
      </c>
      <c r="O36" s="71">
        <v>6042949.96</v>
      </c>
      <c r="P36" s="71">
        <v>47</v>
      </c>
      <c r="Q36" s="71">
        <v>64</v>
      </c>
      <c r="R36" s="72">
        <v>-26.5625</v>
      </c>
      <c r="S36" s="71">
        <v>1539.4629787234001</v>
      </c>
      <c r="T36" s="71">
        <v>1182.3062500000001</v>
      </c>
      <c r="U36" s="73">
        <v>23.200085592157301</v>
      </c>
      <c r="V36" s="40"/>
      <c r="W36" s="40"/>
    </row>
    <row r="37" spans="1:23" ht="12" customHeight="1" thickBot="1" x14ac:dyDescent="0.2">
      <c r="A37" s="56"/>
      <c r="B37" s="45" t="s">
        <v>36</v>
      </c>
      <c r="C37" s="46"/>
      <c r="D37" s="71">
        <v>226217.17</v>
      </c>
      <c r="E37" s="71">
        <v>89417.9133</v>
      </c>
      <c r="F37" s="72">
        <v>252.9886480811</v>
      </c>
      <c r="G37" s="71">
        <v>118437.66</v>
      </c>
      <c r="H37" s="72">
        <v>91.001046457689199</v>
      </c>
      <c r="I37" s="71">
        <v>-27690.6</v>
      </c>
      <c r="J37" s="72">
        <v>-12.240715415191501</v>
      </c>
      <c r="K37" s="71">
        <v>-8479.5300000000007</v>
      </c>
      <c r="L37" s="72">
        <v>-7.1594879534094202</v>
      </c>
      <c r="M37" s="72">
        <v>2.2655819367347001</v>
      </c>
      <c r="N37" s="71">
        <v>10314115.15</v>
      </c>
      <c r="O37" s="71">
        <v>79445577.650000006</v>
      </c>
      <c r="P37" s="71">
        <v>96</v>
      </c>
      <c r="Q37" s="71">
        <v>66</v>
      </c>
      <c r="R37" s="72">
        <v>45.454545454545503</v>
      </c>
      <c r="S37" s="71">
        <v>2356.4288541666701</v>
      </c>
      <c r="T37" s="71">
        <v>2572.0809090909102</v>
      </c>
      <c r="U37" s="73">
        <v>-9.1516471860766799</v>
      </c>
      <c r="V37" s="40"/>
      <c r="W37" s="40"/>
    </row>
    <row r="38" spans="1:23" ht="12" customHeight="1" thickBot="1" x14ac:dyDescent="0.2">
      <c r="A38" s="56"/>
      <c r="B38" s="45" t="s">
        <v>37</v>
      </c>
      <c r="C38" s="46"/>
      <c r="D38" s="71">
        <v>96897.45</v>
      </c>
      <c r="E38" s="71">
        <v>72226.348899999997</v>
      </c>
      <c r="F38" s="72">
        <v>134.15803439567199</v>
      </c>
      <c r="G38" s="71">
        <v>58470.09</v>
      </c>
      <c r="H38" s="72">
        <v>65.721397042487894</v>
      </c>
      <c r="I38" s="71">
        <v>-4429.8999999999996</v>
      </c>
      <c r="J38" s="72">
        <v>-4.5717405359996599</v>
      </c>
      <c r="K38" s="71">
        <v>3235.85</v>
      </c>
      <c r="L38" s="72">
        <v>5.5341970569910197</v>
      </c>
      <c r="M38" s="72">
        <v>-2.3690065979572599</v>
      </c>
      <c r="N38" s="71">
        <v>15485732.460000001</v>
      </c>
      <c r="O38" s="71">
        <v>62279815.659999996</v>
      </c>
      <c r="P38" s="71">
        <v>48</v>
      </c>
      <c r="Q38" s="71">
        <v>44</v>
      </c>
      <c r="R38" s="72">
        <v>9.0909090909090793</v>
      </c>
      <c r="S38" s="71">
        <v>2018.6968750000001</v>
      </c>
      <c r="T38" s="71">
        <v>2542.15227272727</v>
      </c>
      <c r="U38" s="73">
        <v>-25.930361522319799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140611.70000000001</v>
      </c>
      <c r="E39" s="71">
        <v>57097.899700000002</v>
      </c>
      <c r="F39" s="72">
        <v>246.26422467164801</v>
      </c>
      <c r="G39" s="71">
        <v>56679.54</v>
      </c>
      <c r="H39" s="72">
        <v>148.081935739069</v>
      </c>
      <c r="I39" s="71">
        <v>-21051.74</v>
      </c>
      <c r="J39" s="72">
        <v>-14.9715421974132</v>
      </c>
      <c r="K39" s="71">
        <v>-5941.05</v>
      </c>
      <c r="L39" s="72">
        <v>-10.481824658421701</v>
      </c>
      <c r="M39" s="72">
        <v>2.5434376078302701</v>
      </c>
      <c r="N39" s="71">
        <v>8702810.9499999993</v>
      </c>
      <c r="O39" s="71">
        <v>48234268.32</v>
      </c>
      <c r="P39" s="71">
        <v>106</v>
      </c>
      <c r="Q39" s="71">
        <v>84</v>
      </c>
      <c r="R39" s="72">
        <v>26.1904761904762</v>
      </c>
      <c r="S39" s="71">
        <v>1326.5254716981101</v>
      </c>
      <c r="T39" s="71">
        <v>1578.0538095238101</v>
      </c>
      <c r="U39" s="73">
        <v>-18.961440484343601</v>
      </c>
      <c r="V39" s="40"/>
      <c r="W39" s="40"/>
    </row>
    <row r="40" spans="1:23" ht="12" customHeight="1" thickBot="1" x14ac:dyDescent="0.2">
      <c r="A40" s="56"/>
      <c r="B40" s="45" t="s">
        <v>73</v>
      </c>
      <c r="C40" s="46"/>
      <c r="D40" s="71">
        <v>1.55</v>
      </c>
      <c r="E40" s="74"/>
      <c r="F40" s="74"/>
      <c r="G40" s="74"/>
      <c r="H40" s="74"/>
      <c r="I40" s="71">
        <v>1.55</v>
      </c>
      <c r="J40" s="72">
        <v>100</v>
      </c>
      <c r="K40" s="74"/>
      <c r="L40" s="74"/>
      <c r="M40" s="74"/>
      <c r="N40" s="71">
        <v>269.60000000000002</v>
      </c>
      <c r="O40" s="71">
        <v>2866.84</v>
      </c>
      <c r="P40" s="71">
        <v>2</v>
      </c>
      <c r="Q40" s="71">
        <v>5</v>
      </c>
      <c r="R40" s="72">
        <v>-60</v>
      </c>
      <c r="S40" s="71">
        <v>0.77500000000000002</v>
      </c>
      <c r="T40" s="71">
        <v>0.54200000000000004</v>
      </c>
      <c r="U40" s="73">
        <v>30.064516129032299</v>
      </c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99664.102599999998</v>
      </c>
      <c r="E41" s="71">
        <v>93066.068299999999</v>
      </c>
      <c r="F41" s="72">
        <v>107.0896239849</v>
      </c>
      <c r="G41" s="71">
        <v>187419.6588</v>
      </c>
      <c r="H41" s="72">
        <v>-46.823026336658799</v>
      </c>
      <c r="I41" s="71">
        <v>4602.8585000000003</v>
      </c>
      <c r="J41" s="72">
        <v>4.6183714897564299</v>
      </c>
      <c r="K41" s="71">
        <v>7980.6413000000002</v>
      </c>
      <c r="L41" s="72">
        <v>4.2581665931407597</v>
      </c>
      <c r="M41" s="72">
        <v>-0.423247039056874</v>
      </c>
      <c r="N41" s="71">
        <v>3184755.5649000001</v>
      </c>
      <c r="O41" s="71">
        <v>33749964.325000003</v>
      </c>
      <c r="P41" s="71">
        <v>221</v>
      </c>
      <c r="Q41" s="71">
        <v>197</v>
      </c>
      <c r="R41" s="72">
        <v>12.1827411167513</v>
      </c>
      <c r="S41" s="71">
        <v>450.96879004524902</v>
      </c>
      <c r="T41" s="71">
        <v>498.20382538071101</v>
      </c>
      <c r="U41" s="73">
        <v>-10.4741251230983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315971.1176</v>
      </c>
      <c r="E42" s="71">
        <v>289152.13419999997</v>
      </c>
      <c r="F42" s="72">
        <v>109.27504252188901</v>
      </c>
      <c r="G42" s="71">
        <v>254137.70180000001</v>
      </c>
      <c r="H42" s="72">
        <v>24.3306740251634</v>
      </c>
      <c r="I42" s="71">
        <v>23001.766500000002</v>
      </c>
      <c r="J42" s="72">
        <v>7.2797053967188301</v>
      </c>
      <c r="K42" s="71">
        <v>14577.353300000001</v>
      </c>
      <c r="L42" s="72">
        <v>5.7360057940053304</v>
      </c>
      <c r="M42" s="72">
        <v>0.57791102586503096</v>
      </c>
      <c r="N42" s="71">
        <v>9350985.2557999995</v>
      </c>
      <c r="O42" s="71">
        <v>80245147.842099994</v>
      </c>
      <c r="P42" s="71">
        <v>1952</v>
      </c>
      <c r="Q42" s="71">
        <v>1740</v>
      </c>
      <c r="R42" s="72">
        <v>12.183908045977001</v>
      </c>
      <c r="S42" s="71">
        <v>161.87044959016399</v>
      </c>
      <c r="T42" s="71">
        <v>202.89130143678199</v>
      </c>
      <c r="U42" s="73">
        <v>-25.3417791514618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60077.79</v>
      </c>
      <c r="E43" s="71">
        <v>38488.030700000003</v>
      </c>
      <c r="F43" s="72">
        <v>156.094736226658</v>
      </c>
      <c r="G43" s="71">
        <v>40774.370000000003</v>
      </c>
      <c r="H43" s="72">
        <v>47.342043543529897</v>
      </c>
      <c r="I43" s="71">
        <v>-12732.5</v>
      </c>
      <c r="J43" s="72">
        <v>-21.1933561470886</v>
      </c>
      <c r="K43" s="71">
        <v>-6500.04</v>
      </c>
      <c r="L43" s="72">
        <v>-15.941484810188401</v>
      </c>
      <c r="M43" s="72">
        <v>0.95883409948246501</v>
      </c>
      <c r="N43" s="71">
        <v>4884336.29</v>
      </c>
      <c r="O43" s="71">
        <v>36356200.619999997</v>
      </c>
      <c r="P43" s="71">
        <v>51</v>
      </c>
      <c r="Q43" s="71">
        <v>50</v>
      </c>
      <c r="R43" s="72">
        <v>2</v>
      </c>
      <c r="S43" s="71">
        <v>1177.99588235294</v>
      </c>
      <c r="T43" s="71">
        <v>1385.4703999999999</v>
      </c>
      <c r="U43" s="73">
        <v>-17.612499394535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41603.46</v>
      </c>
      <c r="E44" s="71">
        <v>7999.402</v>
      </c>
      <c r="F44" s="72">
        <v>520.08212613892897</v>
      </c>
      <c r="G44" s="71">
        <v>30466.31</v>
      </c>
      <c r="H44" s="72">
        <v>36.5556248853242</v>
      </c>
      <c r="I44" s="71">
        <v>5147.54</v>
      </c>
      <c r="J44" s="72">
        <v>12.3728651415051</v>
      </c>
      <c r="K44" s="71">
        <v>3884.6</v>
      </c>
      <c r="L44" s="72">
        <v>12.750477494648999</v>
      </c>
      <c r="M44" s="72">
        <v>0.325114554909128</v>
      </c>
      <c r="N44" s="71">
        <v>2359022.92</v>
      </c>
      <c r="O44" s="71">
        <v>13209833.310000001</v>
      </c>
      <c r="P44" s="71">
        <v>44</v>
      </c>
      <c r="Q44" s="71">
        <v>36</v>
      </c>
      <c r="R44" s="72">
        <v>22.2222222222222</v>
      </c>
      <c r="S44" s="71">
        <v>945.53318181818202</v>
      </c>
      <c r="T44" s="71">
        <v>1120.2049999999999</v>
      </c>
      <c r="U44" s="73">
        <v>-18.4733673593494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15807.692300000001</v>
      </c>
      <c r="E45" s="77"/>
      <c r="F45" s="77"/>
      <c r="G45" s="76">
        <v>33207.423799999997</v>
      </c>
      <c r="H45" s="78">
        <v>-52.397113382821402</v>
      </c>
      <c r="I45" s="76">
        <v>2661.4189000000001</v>
      </c>
      <c r="J45" s="78">
        <v>16.8362266261977</v>
      </c>
      <c r="K45" s="76">
        <v>5168.3611000000001</v>
      </c>
      <c r="L45" s="78">
        <v>15.5638724976913</v>
      </c>
      <c r="M45" s="78">
        <v>-0.48505554304245502</v>
      </c>
      <c r="N45" s="76">
        <v>304958.89230000001</v>
      </c>
      <c r="O45" s="76">
        <v>3630313.4454999999</v>
      </c>
      <c r="P45" s="76">
        <v>14</v>
      </c>
      <c r="Q45" s="76">
        <v>22</v>
      </c>
      <c r="R45" s="78">
        <v>-36.363636363636402</v>
      </c>
      <c r="S45" s="76">
        <v>1129.12087857143</v>
      </c>
      <c r="T45" s="76">
        <v>234.812040909091</v>
      </c>
      <c r="U45" s="79">
        <v>79.203994420315993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19:C19"/>
    <mergeCell ref="B20:C20"/>
    <mergeCell ref="B21:C21"/>
    <mergeCell ref="B22:C22"/>
    <mergeCell ref="B23:C2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49695</v>
      </c>
      <c r="D2" s="32">
        <v>471210.28516324802</v>
      </c>
      <c r="E2" s="32">
        <v>348051.47274700901</v>
      </c>
      <c r="F2" s="32">
        <v>123158.812416239</v>
      </c>
      <c r="G2" s="32">
        <v>348051.47274700901</v>
      </c>
      <c r="H2" s="32">
        <v>0.26136698687205401</v>
      </c>
    </row>
    <row r="3" spans="1:8" ht="14.25" x14ac:dyDescent="0.2">
      <c r="A3" s="32">
        <v>2</v>
      </c>
      <c r="B3" s="33">
        <v>13</v>
      </c>
      <c r="C3" s="32">
        <v>12766</v>
      </c>
      <c r="D3" s="32">
        <v>64684.9143396566</v>
      </c>
      <c r="E3" s="32">
        <v>50280.717568716398</v>
      </c>
      <c r="F3" s="32">
        <v>14404.1967709402</v>
      </c>
      <c r="G3" s="32">
        <v>50280.717568716398</v>
      </c>
      <c r="H3" s="32">
        <v>0.222682474236645</v>
      </c>
    </row>
    <row r="4" spans="1:8" ht="14.25" x14ac:dyDescent="0.2">
      <c r="A4" s="32">
        <v>3</v>
      </c>
      <c r="B4" s="33">
        <v>14</v>
      </c>
      <c r="C4" s="32">
        <v>103254</v>
      </c>
      <c r="D4" s="32">
        <v>104891.579617094</v>
      </c>
      <c r="E4" s="32">
        <v>74078.109168376104</v>
      </c>
      <c r="F4" s="32">
        <v>30813.470448717901</v>
      </c>
      <c r="G4" s="32">
        <v>74078.109168376104</v>
      </c>
      <c r="H4" s="32">
        <v>0.293764957694434</v>
      </c>
    </row>
    <row r="5" spans="1:8" ht="14.25" x14ac:dyDescent="0.2">
      <c r="A5" s="32">
        <v>4</v>
      </c>
      <c r="B5" s="33">
        <v>15</v>
      </c>
      <c r="C5" s="32">
        <v>3330</v>
      </c>
      <c r="D5" s="32">
        <v>64836.4574452991</v>
      </c>
      <c r="E5" s="32">
        <v>49503.959527350402</v>
      </c>
      <c r="F5" s="32">
        <v>15332.4979179487</v>
      </c>
      <c r="G5" s="32">
        <v>49503.959527350402</v>
      </c>
      <c r="H5" s="32">
        <v>0.23647957525878599</v>
      </c>
    </row>
    <row r="6" spans="1:8" ht="14.25" x14ac:dyDescent="0.2">
      <c r="A6" s="32">
        <v>5</v>
      </c>
      <c r="B6" s="33">
        <v>16</v>
      </c>
      <c r="C6" s="32">
        <v>2617</v>
      </c>
      <c r="D6" s="32">
        <v>172942.09646752101</v>
      </c>
      <c r="E6" s="32">
        <v>145494.911082051</v>
      </c>
      <c r="F6" s="32">
        <v>27447.1853854701</v>
      </c>
      <c r="G6" s="32">
        <v>145494.911082051</v>
      </c>
      <c r="H6" s="32">
        <v>0.15870737053673201</v>
      </c>
    </row>
    <row r="7" spans="1:8" ht="14.25" x14ac:dyDescent="0.2">
      <c r="A7" s="32">
        <v>6</v>
      </c>
      <c r="B7" s="33">
        <v>17</v>
      </c>
      <c r="C7" s="32">
        <v>19583</v>
      </c>
      <c r="D7" s="32">
        <v>244281.47156581201</v>
      </c>
      <c r="E7" s="32">
        <v>171379.05271623901</v>
      </c>
      <c r="F7" s="32">
        <v>72902.418849572598</v>
      </c>
      <c r="G7" s="32">
        <v>171379.05271623901</v>
      </c>
      <c r="H7" s="32">
        <v>0.29843613755180798</v>
      </c>
    </row>
    <row r="8" spans="1:8" ht="14.25" x14ac:dyDescent="0.2">
      <c r="A8" s="32">
        <v>7</v>
      </c>
      <c r="B8" s="33">
        <v>18</v>
      </c>
      <c r="C8" s="32">
        <v>57163</v>
      </c>
      <c r="D8" s="32">
        <v>146104.642958974</v>
      </c>
      <c r="E8" s="32">
        <v>116533.43108547</v>
      </c>
      <c r="F8" s="32">
        <v>29571.2118735043</v>
      </c>
      <c r="G8" s="32">
        <v>116533.43108547</v>
      </c>
      <c r="H8" s="32">
        <v>0.20239748220600901</v>
      </c>
    </row>
    <row r="9" spans="1:8" ht="14.25" x14ac:dyDescent="0.2">
      <c r="A9" s="32">
        <v>8</v>
      </c>
      <c r="B9" s="33">
        <v>19</v>
      </c>
      <c r="C9" s="32">
        <v>12977</v>
      </c>
      <c r="D9" s="32">
        <v>103206.62051453</v>
      </c>
      <c r="E9" s="32">
        <v>79118.129926495705</v>
      </c>
      <c r="F9" s="32">
        <v>24088.490588034201</v>
      </c>
      <c r="G9" s="32">
        <v>79118.129926495705</v>
      </c>
      <c r="H9" s="32">
        <v>0.23340063329215299</v>
      </c>
    </row>
    <row r="10" spans="1:8" ht="14.25" x14ac:dyDescent="0.2">
      <c r="A10" s="32">
        <v>9</v>
      </c>
      <c r="B10" s="33">
        <v>21</v>
      </c>
      <c r="C10" s="32">
        <v>194370</v>
      </c>
      <c r="D10" s="32">
        <v>718982.93854017102</v>
      </c>
      <c r="E10" s="32">
        <v>712443.02202393196</v>
      </c>
      <c r="F10" s="32">
        <v>6539.9165162393201</v>
      </c>
      <c r="G10" s="32">
        <v>712443.02202393196</v>
      </c>
      <c r="H10" s="35">
        <v>9.0960663538386909E-3</v>
      </c>
    </row>
    <row r="11" spans="1:8" ht="14.25" x14ac:dyDescent="0.2">
      <c r="A11" s="32">
        <v>10</v>
      </c>
      <c r="B11" s="33">
        <v>22</v>
      </c>
      <c r="C11" s="32">
        <v>33127</v>
      </c>
      <c r="D11" s="32">
        <v>419448.836153846</v>
      </c>
      <c r="E11" s="32">
        <v>370596.63885213702</v>
      </c>
      <c r="F11" s="32">
        <v>48852.197301709399</v>
      </c>
      <c r="G11" s="32">
        <v>370596.63885213702</v>
      </c>
      <c r="H11" s="32">
        <v>0.11646759530831401</v>
      </c>
    </row>
    <row r="12" spans="1:8" ht="14.25" x14ac:dyDescent="0.2">
      <c r="A12" s="32">
        <v>11</v>
      </c>
      <c r="B12" s="33">
        <v>23</v>
      </c>
      <c r="C12" s="32">
        <v>157032.94200000001</v>
      </c>
      <c r="D12" s="32">
        <v>1235023.49672902</v>
      </c>
      <c r="E12" s="32">
        <v>1079691.18838822</v>
      </c>
      <c r="F12" s="32">
        <v>155332.30834080599</v>
      </c>
      <c r="G12" s="32">
        <v>1079691.18838822</v>
      </c>
      <c r="H12" s="32">
        <v>0.12577275554044601</v>
      </c>
    </row>
    <row r="13" spans="1:8" ht="14.25" x14ac:dyDescent="0.2">
      <c r="A13" s="32">
        <v>12</v>
      </c>
      <c r="B13" s="33">
        <v>24</v>
      </c>
      <c r="C13" s="32">
        <v>18411.41</v>
      </c>
      <c r="D13" s="32">
        <v>437073.25083504303</v>
      </c>
      <c r="E13" s="32">
        <v>393096.87857094</v>
      </c>
      <c r="F13" s="32">
        <v>43976.372264102603</v>
      </c>
      <c r="G13" s="32">
        <v>393096.87857094</v>
      </c>
      <c r="H13" s="32">
        <v>0.100615565423151</v>
      </c>
    </row>
    <row r="14" spans="1:8" ht="14.25" x14ac:dyDescent="0.2">
      <c r="A14" s="32">
        <v>13</v>
      </c>
      <c r="B14" s="33">
        <v>25</v>
      </c>
      <c r="C14" s="32">
        <v>70711</v>
      </c>
      <c r="D14" s="32">
        <v>798960.21259999997</v>
      </c>
      <c r="E14" s="32">
        <v>729153.98580000002</v>
      </c>
      <c r="F14" s="32">
        <v>69806.226800000004</v>
      </c>
      <c r="G14" s="32">
        <v>729153.98580000002</v>
      </c>
      <c r="H14" s="32">
        <v>8.7371343027000697E-2</v>
      </c>
    </row>
    <row r="15" spans="1:8" ht="14.25" x14ac:dyDescent="0.2">
      <c r="A15" s="32">
        <v>14</v>
      </c>
      <c r="B15" s="33">
        <v>26</v>
      </c>
      <c r="C15" s="32">
        <v>63728</v>
      </c>
      <c r="D15" s="32">
        <v>270497.16967375402</v>
      </c>
      <c r="E15" s="32">
        <v>235698.20723031499</v>
      </c>
      <c r="F15" s="32">
        <v>34798.962443438497</v>
      </c>
      <c r="G15" s="32">
        <v>235698.20723031499</v>
      </c>
      <c r="H15" s="32">
        <v>0.128648157337134</v>
      </c>
    </row>
    <row r="16" spans="1:8" ht="14.25" x14ac:dyDescent="0.2">
      <c r="A16" s="32">
        <v>15</v>
      </c>
      <c r="B16" s="33">
        <v>27</v>
      </c>
      <c r="C16" s="32">
        <v>150872.196</v>
      </c>
      <c r="D16" s="32">
        <v>1078209.1699820501</v>
      </c>
      <c r="E16" s="32">
        <v>942796.81684615405</v>
      </c>
      <c r="F16" s="32">
        <v>135412.35313589699</v>
      </c>
      <c r="G16" s="32">
        <v>942796.81684615405</v>
      </c>
      <c r="H16" s="32">
        <v>0.12559005887341099</v>
      </c>
    </row>
    <row r="17" spans="1:8" ht="14.25" x14ac:dyDescent="0.2">
      <c r="A17" s="32">
        <v>16</v>
      </c>
      <c r="B17" s="33">
        <v>29</v>
      </c>
      <c r="C17" s="32">
        <v>184114</v>
      </c>
      <c r="D17" s="32">
        <v>2418357.0620076898</v>
      </c>
      <c r="E17" s="32">
        <v>2198895.6068307701</v>
      </c>
      <c r="F17" s="32">
        <v>219461.45517692299</v>
      </c>
      <c r="G17" s="32">
        <v>2198895.6068307701</v>
      </c>
      <c r="H17" s="32">
        <v>9.0748160651979395E-2</v>
      </c>
    </row>
    <row r="18" spans="1:8" ht="14.25" x14ac:dyDescent="0.2">
      <c r="A18" s="32">
        <v>17</v>
      </c>
      <c r="B18" s="33">
        <v>31</v>
      </c>
      <c r="C18" s="32">
        <v>22857.75</v>
      </c>
      <c r="D18" s="32">
        <v>204082.13075953399</v>
      </c>
      <c r="E18" s="32">
        <v>171563.93511624</v>
      </c>
      <c r="F18" s="32">
        <v>32518.195643293901</v>
      </c>
      <c r="G18" s="32">
        <v>171563.93511624</v>
      </c>
      <c r="H18" s="32">
        <v>0.15933876975054401</v>
      </c>
    </row>
    <row r="19" spans="1:8" ht="14.25" x14ac:dyDescent="0.2">
      <c r="A19" s="32">
        <v>18</v>
      </c>
      <c r="B19" s="33">
        <v>32</v>
      </c>
      <c r="C19" s="32">
        <v>14651.579</v>
      </c>
      <c r="D19" s="32">
        <v>207558.05329886501</v>
      </c>
      <c r="E19" s="32">
        <v>193992.28753732299</v>
      </c>
      <c r="F19" s="32">
        <v>13565.7657615425</v>
      </c>
      <c r="G19" s="32">
        <v>193992.28753732299</v>
      </c>
      <c r="H19" s="32">
        <v>6.5358898611411601E-2</v>
      </c>
    </row>
    <row r="20" spans="1:8" ht="14.25" x14ac:dyDescent="0.2">
      <c r="A20" s="32">
        <v>19</v>
      </c>
      <c r="B20" s="33">
        <v>33</v>
      </c>
      <c r="C20" s="32">
        <v>37854.720000000001</v>
      </c>
      <c r="D20" s="32">
        <v>504534.81513898302</v>
      </c>
      <c r="E20" s="32">
        <v>397226.67594362999</v>
      </c>
      <c r="F20" s="32">
        <v>107308.139195353</v>
      </c>
      <c r="G20" s="32">
        <v>397226.67594362999</v>
      </c>
      <c r="H20" s="32">
        <v>0.21268728336575399</v>
      </c>
    </row>
    <row r="21" spans="1:8" ht="14.25" x14ac:dyDescent="0.2">
      <c r="A21" s="32">
        <v>20</v>
      </c>
      <c r="B21" s="33">
        <v>34</v>
      </c>
      <c r="C21" s="32">
        <v>36907.709000000003</v>
      </c>
      <c r="D21" s="32">
        <v>197769.46703248599</v>
      </c>
      <c r="E21" s="32">
        <v>142781.60839307701</v>
      </c>
      <c r="F21" s="32">
        <v>54987.858639408798</v>
      </c>
      <c r="G21" s="32">
        <v>142781.60839307701</v>
      </c>
      <c r="H21" s="32">
        <v>0.278040182160052</v>
      </c>
    </row>
    <row r="22" spans="1:8" ht="14.25" x14ac:dyDescent="0.2">
      <c r="A22" s="32">
        <v>21</v>
      </c>
      <c r="B22" s="33">
        <v>35</v>
      </c>
      <c r="C22" s="32">
        <v>30060.005000000001</v>
      </c>
      <c r="D22" s="32">
        <v>683473.89626106201</v>
      </c>
      <c r="E22" s="32">
        <v>663157.99104424799</v>
      </c>
      <c r="F22" s="32">
        <v>20315.905216814201</v>
      </c>
      <c r="G22" s="32">
        <v>663157.99104424799</v>
      </c>
      <c r="H22" s="32">
        <v>2.9724478620108501E-2</v>
      </c>
    </row>
    <row r="23" spans="1:8" ht="14.25" x14ac:dyDescent="0.2">
      <c r="A23" s="32">
        <v>22</v>
      </c>
      <c r="B23" s="33">
        <v>36</v>
      </c>
      <c r="C23" s="32">
        <v>128762.302</v>
      </c>
      <c r="D23" s="32">
        <v>600633.71114778798</v>
      </c>
      <c r="E23" s="32">
        <v>509991.05134115199</v>
      </c>
      <c r="F23" s="32">
        <v>90642.659806635696</v>
      </c>
      <c r="G23" s="32">
        <v>509991.05134115199</v>
      </c>
      <c r="H23" s="32">
        <v>0.15091170895723</v>
      </c>
    </row>
    <row r="24" spans="1:8" ht="14.25" x14ac:dyDescent="0.2">
      <c r="A24" s="32">
        <v>23</v>
      </c>
      <c r="B24" s="33">
        <v>37</v>
      </c>
      <c r="C24" s="32">
        <v>103154.15700000001</v>
      </c>
      <c r="D24" s="32">
        <v>1063014.6156619501</v>
      </c>
      <c r="E24" s="32">
        <v>919949.55034526298</v>
      </c>
      <c r="F24" s="32">
        <v>143065.06531668399</v>
      </c>
      <c r="G24" s="32">
        <v>919949.55034526298</v>
      </c>
      <c r="H24" s="32">
        <v>0.13458428812626999</v>
      </c>
    </row>
    <row r="25" spans="1:8" ht="14.25" x14ac:dyDescent="0.2">
      <c r="A25" s="32">
        <v>24</v>
      </c>
      <c r="B25" s="33">
        <v>38</v>
      </c>
      <c r="C25" s="32">
        <v>147654.64300000001</v>
      </c>
      <c r="D25" s="32">
        <v>655554.21326725697</v>
      </c>
      <c r="E25" s="32">
        <v>624774.41793716804</v>
      </c>
      <c r="F25" s="32">
        <v>30779.795330088498</v>
      </c>
      <c r="G25" s="32">
        <v>624774.41793716804</v>
      </c>
      <c r="H25" s="32">
        <v>4.69523263021729E-2</v>
      </c>
    </row>
    <row r="26" spans="1:8" ht="14.25" x14ac:dyDescent="0.2">
      <c r="A26" s="32">
        <v>25</v>
      </c>
      <c r="B26" s="33">
        <v>39</v>
      </c>
      <c r="C26" s="32">
        <v>65118.012999999999</v>
      </c>
      <c r="D26" s="32">
        <v>97046.335736510096</v>
      </c>
      <c r="E26" s="32">
        <v>67460.044157878903</v>
      </c>
      <c r="F26" s="32">
        <v>29586.291578631201</v>
      </c>
      <c r="G26" s="32">
        <v>67460.044157878903</v>
      </c>
      <c r="H26" s="32">
        <v>0.30486768360797001</v>
      </c>
    </row>
    <row r="27" spans="1:8" ht="14.25" x14ac:dyDescent="0.2">
      <c r="A27" s="32">
        <v>26</v>
      </c>
      <c r="B27" s="33">
        <v>42</v>
      </c>
      <c r="C27" s="32">
        <v>7918.6390000000001</v>
      </c>
      <c r="D27" s="32">
        <v>129482.8988</v>
      </c>
      <c r="E27" s="32">
        <v>113394.7899</v>
      </c>
      <c r="F27" s="32">
        <v>16088.108899999999</v>
      </c>
      <c r="G27" s="32">
        <v>113394.7899</v>
      </c>
      <c r="H27" s="32">
        <v>0.124248908922326</v>
      </c>
    </row>
    <row r="28" spans="1:8" ht="14.25" x14ac:dyDescent="0.2">
      <c r="A28" s="32">
        <v>27</v>
      </c>
      <c r="B28" s="33">
        <v>75</v>
      </c>
      <c r="C28" s="32">
        <v>209</v>
      </c>
      <c r="D28" s="32">
        <v>99664.102564102606</v>
      </c>
      <c r="E28" s="32">
        <v>95061.243589743593</v>
      </c>
      <c r="F28" s="32">
        <v>4602.85897435897</v>
      </c>
      <c r="G28" s="32">
        <v>95061.243589743593</v>
      </c>
      <c r="H28" s="32">
        <v>4.6183719673775998E-2</v>
      </c>
    </row>
    <row r="29" spans="1:8" ht="14.25" x14ac:dyDescent="0.2">
      <c r="A29" s="32">
        <v>28</v>
      </c>
      <c r="B29" s="33">
        <v>76</v>
      </c>
      <c r="C29" s="32">
        <v>1945</v>
      </c>
      <c r="D29" s="32">
        <v>315971.11361111101</v>
      </c>
      <c r="E29" s="32">
        <v>292969.35307435901</v>
      </c>
      <c r="F29" s="32">
        <v>23001.760536752099</v>
      </c>
      <c r="G29" s="32">
        <v>292969.35307435901</v>
      </c>
      <c r="H29" s="32">
        <v>7.2797036013431599E-2</v>
      </c>
    </row>
    <row r="30" spans="1:8" ht="14.25" x14ac:dyDescent="0.2">
      <c r="A30" s="32">
        <v>29</v>
      </c>
      <c r="B30" s="33">
        <v>99</v>
      </c>
      <c r="C30" s="32">
        <v>164</v>
      </c>
      <c r="D30" s="32">
        <v>15807.692307692299</v>
      </c>
      <c r="E30" s="32">
        <v>13146.2735042735</v>
      </c>
      <c r="F30" s="32">
        <v>2661.4188034188001</v>
      </c>
      <c r="G30" s="32">
        <v>13146.2735042735</v>
      </c>
      <c r="H30" s="32">
        <v>0.16836226007028901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47</v>
      </c>
      <c r="D32" s="38">
        <v>72354.759999999995</v>
      </c>
      <c r="E32" s="38">
        <v>69497.009999999995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84</v>
      </c>
      <c r="D33" s="38">
        <v>226217.17</v>
      </c>
      <c r="E33" s="38">
        <v>253907.77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38</v>
      </c>
      <c r="D34" s="38">
        <v>96897.45</v>
      </c>
      <c r="E34" s="38">
        <v>101327.35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88</v>
      </c>
      <c r="D35" s="38">
        <v>140611.70000000001</v>
      </c>
      <c r="E35" s="38">
        <v>161663.44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19</v>
      </c>
      <c r="D36" s="38">
        <v>1.55</v>
      </c>
      <c r="E36" s="38">
        <v>0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37</v>
      </c>
      <c r="D37" s="38">
        <v>60077.79</v>
      </c>
      <c r="E37" s="38">
        <v>72810.289999999994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34</v>
      </c>
      <c r="D38" s="38">
        <v>41603.46</v>
      </c>
      <c r="E38" s="38">
        <v>36455.919999999998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2015-05-22T05:28:34Z</dcterms:modified>
</cp:coreProperties>
</file>