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<sst xmlns="http://schemas.openxmlformats.org/spreadsheetml/2006/main" count="117" uniqueCount="74">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</sst>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2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7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0" fontId="20" fillId="0" borderId="0" xfId="62" applyFont="1" applyAlignment="1">
      <alignment horizontal="right"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49" fontId="21" fillId="33" borderId="13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49" fontId="22" fillId="33" borderId="15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3" xfId="62" applyNumberFormat="1" applyFont="1" applyFill="1" applyBorder="1" applyAlignment="1">
      <alignment horizontal="left" vertical="top" wrapText="1"/>
    </xf>
    <xf numFmtId="0" fontId="21" fillId="33" borderId="15" xfId="62" applyFont="1" applyFill="1" applyBorder="1" applyAlignment="1">
      <alignment vertical="center" wrapText="1"/>
    </xf>
    <xf numFmtId="0" fontId="21" fillId="33" borderId="13" xfId="62" applyFont="1" applyFill="1" applyBorder="1" applyAlignment="1">
      <alignment vertical="center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" sqref="E4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14180970.790599998</v>
      </c>
      <c r="F3" s="25">
        <f>RA!I7</f>
        <v>1460372.1943000001</v>
      </c>
      <c r="G3" s="16">
        <f>SUM(G4:G40)</f>
        <v>12720598.596299998</v>
      </c>
      <c r="H3" s="27">
        <f>RA!J7</f>
        <v>10.298111574053999</v>
      </c>
      <c r="I3" s="20">
        <f>SUM(I4:I40)</f>
        <v>14180974.967411427</v>
      </c>
      <c r="J3" s="21">
        <f>SUM(J4:J40)</f>
        <v>12720598.521803781</v>
      </c>
      <c r="K3" s="22">
        <f>E3-I3</f>
        <v>-4.1768114287406206</v>
      </c>
      <c r="L3" s="22">
        <f>G3-J3</f>
        <v>7.449621707201004E-2</v>
      </c>
    </row>
    <row r="4" spans="1:13" x14ac:dyDescent="0.15">
      <c r="A4" s="44">
        <f>RA!A8</f>
        <v>42146</v>
      </c>
      <c r="B4" s="12">
        <v>12</v>
      </c>
      <c r="C4" s="42" t="s">
        <v>6</v>
      </c>
      <c r="D4" s="42"/>
      <c r="E4" s="15">
        <f>VLOOKUP(C4,RA!B8:D36,3,0)</f>
        <v>436767.61550000001</v>
      </c>
      <c r="F4" s="25">
        <f>VLOOKUP(C4,RA!B8:I39,8,0)</f>
        <v>114575.3916</v>
      </c>
      <c r="G4" s="16">
        <f t="shared" ref="G4:G40" si="0">E4-F4</f>
        <v>322192.22389999998</v>
      </c>
      <c r="H4" s="27">
        <f>RA!J8</f>
        <v>26.2325748370417</v>
      </c>
      <c r="I4" s="20">
        <f>VLOOKUP(B4,RMS!B:D,3,FALSE)</f>
        <v>436768.21043162397</v>
      </c>
      <c r="J4" s="21">
        <f>VLOOKUP(B4,RMS!B:E,4,FALSE)</f>
        <v>322192.23663247901</v>
      </c>
      <c r="K4" s="22">
        <f t="shared" ref="K4:K40" si="1">E4-I4</f>
        <v>-0.59493162395665422</v>
      </c>
      <c r="L4" s="22">
        <f t="shared" ref="L4:L40" si="2">G4-J4</f>
        <v>-1.2732479022815824E-2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69091.332200000004</v>
      </c>
      <c r="F5" s="25">
        <f>VLOOKUP(C5,RA!B9:I40,8,0)</f>
        <v>15421.9892</v>
      </c>
      <c r="G5" s="16">
        <f t="shared" si="0"/>
        <v>53669.343000000008</v>
      </c>
      <c r="H5" s="27">
        <f>RA!J9</f>
        <v>22.321163464264501</v>
      </c>
      <c r="I5" s="20">
        <f>VLOOKUP(B5,RMS!B:D,3,FALSE)</f>
        <v>69091.366911912904</v>
      </c>
      <c r="J5" s="21">
        <f>VLOOKUP(B5,RMS!B:E,4,FALSE)</f>
        <v>53669.332312185201</v>
      </c>
      <c r="K5" s="22">
        <f t="shared" si="1"/>
        <v>-3.4711912900093012E-2</v>
      </c>
      <c r="L5" s="22">
        <f t="shared" si="2"/>
        <v>1.0687814807170071E-2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102410.348</v>
      </c>
      <c r="F6" s="25">
        <f>VLOOKUP(C6,RA!B10:I41,8,0)</f>
        <v>30563.505000000001</v>
      </c>
      <c r="G6" s="16">
        <f t="shared" si="0"/>
        <v>71846.842999999993</v>
      </c>
      <c r="H6" s="27">
        <f>RA!J10</f>
        <v>29.844156959607201</v>
      </c>
      <c r="I6" s="20">
        <f>VLOOKUP(B6,RMS!B:D,3,FALSE)</f>
        <v>102412.12423247899</v>
      </c>
      <c r="J6" s="21">
        <f>VLOOKUP(B6,RMS!B:E,4,FALSE)</f>
        <v>71846.842842735001</v>
      </c>
      <c r="K6" s="22">
        <f>E6-I6</f>
        <v>-1.7762324789946433</v>
      </c>
      <c r="L6" s="22">
        <f t="shared" si="2"/>
        <v>1.5726499259471893E-4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53964.102400000003</v>
      </c>
      <c r="F7" s="25">
        <f>VLOOKUP(C7,RA!B11:I42,8,0)</f>
        <v>12504.195900000001</v>
      </c>
      <c r="G7" s="16">
        <f t="shared" si="0"/>
        <v>41459.906500000005</v>
      </c>
      <c r="H7" s="27">
        <f>RA!J11</f>
        <v>23.1713219416024</v>
      </c>
      <c r="I7" s="20">
        <f>VLOOKUP(B7,RMS!B:D,3,FALSE)</f>
        <v>53964.118746153799</v>
      </c>
      <c r="J7" s="21">
        <f>VLOOKUP(B7,RMS!B:E,4,FALSE)</f>
        <v>41459.906011111103</v>
      </c>
      <c r="K7" s="22">
        <f t="shared" si="1"/>
        <v>-1.634615379589377E-2</v>
      </c>
      <c r="L7" s="22">
        <f t="shared" si="2"/>
        <v>4.8888890160014853E-4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160140.09510000001</v>
      </c>
      <c r="F8" s="25">
        <f>VLOOKUP(C8,RA!B12:I43,8,0)</f>
        <v>23739.490900000001</v>
      </c>
      <c r="G8" s="16">
        <f t="shared" si="0"/>
        <v>136400.6042</v>
      </c>
      <c r="H8" s="27">
        <f>RA!J12</f>
        <v>14.8242018247684</v>
      </c>
      <c r="I8" s="20">
        <f>VLOOKUP(B8,RMS!B:D,3,FALSE)</f>
        <v>160140.08814444399</v>
      </c>
      <c r="J8" s="21">
        <f>VLOOKUP(B8,RMS!B:E,4,FALSE)</f>
        <v>136400.603864957</v>
      </c>
      <c r="K8" s="22">
        <f t="shared" si="1"/>
        <v>6.9555560185108334E-3</v>
      </c>
      <c r="L8" s="22">
        <f t="shared" si="2"/>
        <v>3.3504300517961383E-4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205438.13690000001</v>
      </c>
      <c r="F9" s="25">
        <f>VLOOKUP(C9,RA!B13:I44,8,0)</f>
        <v>61516.290999999997</v>
      </c>
      <c r="G9" s="16">
        <f t="shared" si="0"/>
        <v>143921.84590000001</v>
      </c>
      <c r="H9" s="27">
        <f>RA!J13</f>
        <v>29.943949029261301</v>
      </c>
      <c r="I9" s="20">
        <f>VLOOKUP(B9,RMS!B:D,3,FALSE)</f>
        <v>205438.30708632499</v>
      </c>
      <c r="J9" s="21">
        <f>VLOOKUP(B9,RMS!B:E,4,FALSE)</f>
        <v>143921.84497008499</v>
      </c>
      <c r="K9" s="22">
        <f t="shared" si="1"/>
        <v>-0.17018632497638464</v>
      </c>
      <c r="L9" s="22">
        <f t="shared" si="2"/>
        <v>9.299150260630995E-4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156278.87880000001</v>
      </c>
      <c r="F10" s="25">
        <f>VLOOKUP(C10,RA!B14:I45,8,0)</f>
        <v>33778.794900000001</v>
      </c>
      <c r="G10" s="16">
        <f t="shared" si="0"/>
        <v>122500.0839</v>
      </c>
      <c r="H10" s="27">
        <f>RA!J14</f>
        <v>21.6144338629591</v>
      </c>
      <c r="I10" s="20">
        <f>VLOOKUP(B10,RMS!B:D,3,FALSE)</f>
        <v>156278.870088889</v>
      </c>
      <c r="J10" s="21">
        <f>VLOOKUP(B10,RMS!B:E,4,FALSE)</f>
        <v>122500.082382051</v>
      </c>
      <c r="K10" s="22">
        <f t="shared" si="1"/>
        <v>8.7111110042314976E-3</v>
      </c>
      <c r="L10" s="22">
        <f t="shared" si="2"/>
        <v>1.517949000117369E-3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93056.885800000004</v>
      </c>
      <c r="F11" s="25">
        <f>VLOOKUP(C11,RA!B15:I46,8,0)</f>
        <v>21830.265899999999</v>
      </c>
      <c r="G11" s="16">
        <f t="shared" si="0"/>
        <v>71226.619900000005</v>
      </c>
      <c r="H11" s="27">
        <f>RA!J15</f>
        <v>23.4590548698547</v>
      </c>
      <c r="I11" s="20">
        <f>VLOOKUP(B11,RMS!B:D,3,FALSE)</f>
        <v>93056.998463247903</v>
      </c>
      <c r="J11" s="21">
        <f>VLOOKUP(B11,RMS!B:E,4,FALSE)</f>
        <v>71226.6198239316</v>
      </c>
      <c r="K11" s="22">
        <f t="shared" si="1"/>
        <v>-0.11266324789903592</v>
      </c>
      <c r="L11" s="22">
        <f t="shared" si="2"/>
        <v>7.6068405178375542E-5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755318.94779999997</v>
      </c>
      <c r="F12" s="25">
        <f>VLOOKUP(C12,RA!B16:I47,8,0)</f>
        <v>22211.841400000001</v>
      </c>
      <c r="G12" s="16">
        <f t="shared" si="0"/>
        <v>733107.10639999993</v>
      </c>
      <c r="H12" s="27">
        <f>RA!J16</f>
        <v>2.9407234473193</v>
      </c>
      <c r="I12" s="20">
        <f>VLOOKUP(B12,RMS!B:D,3,FALSE)</f>
        <v>755318.55367606797</v>
      </c>
      <c r="J12" s="21">
        <f>VLOOKUP(B12,RMS!B:E,4,FALSE)</f>
        <v>733107.10572051303</v>
      </c>
      <c r="K12" s="22">
        <f t="shared" si="1"/>
        <v>0.39412393199745566</v>
      </c>
      <c r="L12" s="22">
        <f t="shared" si="2"/>
        <v>6.7948689684271812E-4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487476.41029999999</v>
      </c>
      <c r="F13" s="25">
        <f>VLOOKUP(C13,RA!B17:I48,8,0)</f>
        <v>49539.163099999998</v>
      </c>
      <c r="G13" s="16">
        <f t="shared" si="0"/>
        <v>437937.24719999998</v>
      </c>
      <c r="H13" s="27">
        <f>RA!J17</f>
        <v>10.162371358546901</v>
      </c>
      <c r="I13" s="20">
        <f>VLOOKUP(B13,RMS!B:D,3,FALSE)</f>
        <v>487476.28893333301</v>
      </c>
      <c r="J13" s="21">
        <f>VLOOKUP(B13,RMS!B:E,4,FALSE)</f>
        <v>437937.24656666699</v>
      </c>
      <c r="K13" s="22">
        <f t="shared" si="1"/>
        <v>0.12136666697915643</v>
      </c>
      <c r="L13" s="22">
        <f t="shared" si="2"/>
        <v>6.3333299476653337E-4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1394246.6597</v>
      </c>
      <c r="F14" s="25">
        <f>VLOOKUP(C14,RA!B18:I49,8,0)</f>
        <v>155066.7297</v>
      </c>
      <c r="G14" s="16">
        <f t="shared" si="0"/>
        <v>1239179.93</v>
      </c>
      <c r="H14" s="27">
        <f>RA!J18</f>
        <v>11.121900749854801</v>
      </c>
      <c r="I14" s="20">
        <f>VLOOKUP(B14,RMS!B:D,3,FALSE)</f>
        <v>1394246.69537334</v>
      </c>
      <c r="J14" s="21">
        <f>VLOOKUP(B14,RMS!B:E,4,FALSE)</f>
        <v>1239179.93630063</v>
      </c>
      <c r="K14" s="22">
        <f t="shared" si="1"/>
        <v>-3.5673340084031224E-2</v>
      </c>
      <c r="L14" s="22">
        <f t="shared" si="2"/>
        <v>-6.300630047917366E-3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432064.98879999999</v>
      </c>
      <c r="F15" s="25">
        <f>VLOOKUP(C15,RA!B19:I50,8,0)</f>
        <v>40290.917600000001</v>
      </c>
      <c r="G15" s="16">
        <f t="shared" si="0"/>
        <v>391774.07120000001</v>
      </c>
      <c r="H15" s="27">
        <f>RA!J19</f>
        <v>9.3251984410730397</v>
      </c>
      <c r="I15" s="20">
        <f>VLOOKUP(B15,RMS!B:D,3,FALSE)</f>
        <v>432064.99160341901</v>
      </c>
      <c r="J15" s="21">
        <f>VLOOKUP(B15,RMS!B:E,4,FALSE)</f>
        <v>391774.072708547</v>
      </c>
      <c r="K15" s="22">
        <f t="shared" si="1"/>
        <v>-2.8034190181642771E-3</v>
      </c>
      <c r="L15" s="22">
        <f t="shared" si="2"/>
        <v>-1.5085469931364059E-3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735961.98699999996</v>
      </c>
      <c r="F16" s="25">
        <f>VLOOKUP(C16,RA!B20:I51,8,0)</f>
        <v>66757.708799999993</v>
      </c>
      <c r="G16" s="16">
        <f t="shared" si="0"/>
        <v>669204.27819999994</v>
      </c>
      <c r="H16" s="27">
        <f>RA!J20</f>
        <v>9.0708093596143797</v>
      </c>
      <c r="I16" s="20">
        <f>VLOOKUP(B16,RMS!B:D,3,FALSE)</f>
        <v>735962.21779999998</v>
      </c>
      <c r="J16" s="21">
        <f>VLOOKUP(B16,RMS!B:E,4,FALSE)</f>
        <v>669204.27819999994</v>
      </c>
      <c r="K16" s="22">
        <f t="shared" si="1"/>
        <v>-0.23080000001937151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254906.2144</v>
      </c>
      <c r="F17" s="25">
        <f>VLOOKUP(C17,RA!B21:I52,8,0)</f>
        <v>32399.895799999998</v>
      </c>
      <c r="G17" s="16">
        <f t="shared" si="0"/>
        <v>222506.3186</v>
      </c>
      <c r="H17" s="27">
        <f>RA!J21</f>
        <v>12.7105162485988</v>
      </c>
      <c r="I17" s="20">
        <f>VLOOKUP(B17,RMS!B:D,3,FALSE)</f>
        <v>254905.72485537399</v>
      </c>
      <c r="J17" s="21">
        <f>VLOOKUP(B17,RMS!B:E,4,FALSE)</f>
        <v>222506.31875370999</v>
      </c>
      <c r="K17" s="22">
        <f t="shared" si="1"/>
        <v>0.48954462600522675</v>
      </c>
      <c r="L17" s="22">
        <f t="shared" si="2"/>
        <v>-1.5370998880825937E-4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1038909.9573</v>
      </c>
      <c r="F18" s="25">
        <f>VLOOKUP(C18,RA!B22:I53,8,0)</f>
        <v>127561.8658</v>
      </c>
      <c r="G18" s="16">
        <f t="shared" si="0"/>
        <v>911348.09149999998</v>
      </c>
      <c r="H18" s="27">
        <f>RA!J22</f>
        <v>12.278433265912399</v>
      </c>
      <c r="I18" s="20">
        <f>VLOOKUP(B18,RMS!B:D,3,FALSE)</f>
        <v>1038911.04589316</v>
      </c>
      <c r="J18" s="21">
        <f>VLOOKUP(B18,RMS!B:E,4,FALSE)</f>
        <v>911348.08897948696</v>
      </c>
      <c r="K18" s="22">
        <f t="shared" si="1"/>
        <v>-1.0885931600350887</v>
      </c>
      <c r="L18" s="22">
        <f t="shared" si="2"/>
        <v>2.5205130223184824E-3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2149400.7401000001</v>
      </c>
      <c r="F19" s="25">
        <f>VLOOKUP(C19,RA!B23:I54,8,0)</f>
        <v>190380.39809999999</v>
      </c>
      <c r="G19" s="16">
        <f t="shared" si="0"/>
        <v>1959020.3420000002</v>
      </c>
      <c r="H19" s="27">
        <f>RA!J23</f>
        <v>8.8573710126824707</v>
      </c>
      <c r="I19" s="20">
        <f>VLOOKUP(B19,RMS!B:D,3,FALSE)</f>
        <v>2149402.1391094001</v>
      </c>
      <c r="J19" s="21">
        <f>VLOOKUP(B19,RMS!B:E,4,FALSE)</f>
        <v>1959020.3701051299</v>
      </c>
      <c r="K19" s="22">
        <f t="shared" si="1"/>
        <v>-1.3990094000473619</v>
      </c>
      <c r="L19" s="22">
        <f t="shared" si="2"/>
        <v>-2.8105129720643163E-2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215248.21969999999</v>
      </c>
      <c r="F20" s="25">
        <f>VLOOKUP(C20,RA!B24:I55,8,0)</f>
        <v>34910.005899999996</v>
      </c>
      <c r="G20" s="16">
        <f t="shared" si="0"/>
        <v>180338.2138</v>
      </c>
      <c r="H20" s="27">
        <f>RA!J24</f>
        <v>16.218487636578601</v>
      </c>
      <c r="I20" s="20">
        <f>VLOOKUP(B20,RMS!B:D,3,FALSE)</f>
        <v>215248.201724718</v>
      </c>
      <c r="J20" s="21">
        <f>VLOOKUP(B20,RMS!B:E,4,FALSE)</f>
        <v>180338.20997273599</v>
      </c>
      <c r="K20" s="22">
        <f t="shared" si="1"/>
        <v>1.7975281982216984E-2</v>
      </c>
      <c r="L20" s="22">
        <f t="shared" si="2"/>
        <v>3.827264008577913E-3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204825.98480000001</v>
      </c>
      <c r="F21" s="25">
        <f>VLOOKUP(C21,RA!B25:I56,8,0)</f>
        <v>11817.2678</v>
      </c>
      <c r="G21" s="16">
        <f t="shared" si="0"/>
        <v>193008.717</v>
      </c>
      <c r="H21" s="27">
        <f>RA!J25</f>
        <v>5.7694182754882597</v>
      </c>
      <c r="I21" s="20">
        <f>VLOOKUP(B21,RMS!B:D,3,FALSE)</f>
        <v>204825.99044535999</v>
      </c>
      <c r="J21" s="21">
        <f>VLOOKUP(B21,RMS!B:E,4,FALSE)</f>
        <v>193008.71687003499</v>
      </c>
      <c r="K21" s="22">
        <f t="shared" si="1"/>
        <v>-5.6453599827364087E-3</v>
      </c>
      <c r="L21" s="22">
        <f t="shared" si="2"/>
        <v>1.2996501754969358E-4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472155.8173</v>
      </c>
      <c r="F22" s="25">
        <f>VLOOKUP(C22,RA!B26:I57,8,0)</f>
        <v>100938.5285</v>
      </c>
      <c r="G22" s="16">
        <f t="shared" si="0"/>
        <v>371217.28879999998</v>
      </c>
      <c r="H22" s="27">
        <f>RA!J26</f>
        <v>21.3782240526469</v>
      </c>
      <c r="I22" s="20">
        <f>VLOOKUP(B22,RMS!B:D,3,FALSE)</f>
        <v>472155.81928282301</v>
      </c>
      <c r="J22" s="21">
        <f>VLOOKUP(B22,RMS!B:E,4,FALSE)</f>
        <v>371217.25383504102</v>
      </c>
      <c r="K22" s="22">
        <f t="shared" si="1"/>
        <v>-1.9828230142593384E-3</v>
      </c>
      <c r="L22" s="22">
        <f t="shared" si="2"/>
        <v>3.4964958962518722E-2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206939.14910000001</v>
      </c>
      <c r="F23" s="25">
        <f>VLOOKUP(C23,RA!B27:I58,8,0)</f>
        <v>57669.203200000004</v>
      </c>
      <c r="G23" s="16">
        <f t="shared" si="0"/>
        <v>149269.94589999999</v>
      </c>
      <c r="H23" s="27">
        <f>RA!J27</f>
        <v>27.867710605175201</v>
      </c>
      <c r="I23" s="20">
        <f>VLOOKUP(B23,RMS!B:D,3,FALSE)</f>
        <v>206939.00607299799</v>
      </c>
      <c r="J23" s="21">
        <f>VLOOKUP(B23,RMS!B:E,4,FALSE)</f>
        <v>149269.962145495</v>
      </c>
      <c r="K23" s="22">
        <f t="shared" si="1"/>
        <v>0.14302700202097185</v>
      </c>
      <c r="L23" s="22">
        <f t="shared" si="2"/>
        <v>-1.6245495004113764E-2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735049.62419999996</v>
      </c>
      <c r="F24" s="25">
        <f>VLOOKUP(C24,RA!B28:I59,8,0)</f>
        <v>23057.786499999998</v>
      </c>
      <c r="G24" s="16">
        <f t="shared" si="0"/>
        <v>711991.83769999992</v>
      </c>
      <c r="H24" s="27">
        <f>RA!J28</f>
        <v>3.1369020187031902</v>
      </c>
      <c r="I24" s="20">
        <f>VLOOKUP(B24,RMS!B:D,3,FALSE)</f>
        <v>735049.62638141599</v>
      </c>
      <c r="J24" s="21">
        <f>VLOOKUP(B24,RMS!B:E,4,FALSE)</f>
        <v>711991.82354247803</v>
      </c>
      <c r="K24" s="22">
        <f t="shared" si="1"/>
        <v>-2.1814160281792283E-3</v>
      </c>
      <c r="L24" s="22">
        <f t="shared" si="2"/>
        <v>1.4157521887682378E-2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628938.98529999994</v>
      </c>
      <c r="F25" s="25">
        <f>VLOOKUP(C25,RA!B29:I60,8,0)</f>
        <v>98391.770699999994</v>
      </c>
      <c r="G25" s="16">
        <f t="shared" si="0"/>
        <v>530547.21459999995</v>
      </c>
      <c r="H25" s="27">
        <f>RA!J29</f>
        <v>15.6440883773595</v>
      </c>
      <c r="I25" s="20">
        <f>VLOOKUP(B25,RMS!B:D,3,FALSE)</f>
        <v>628938.98555929202</v>
      </c>
      <c r="J25" s="21">
        <f>VLOOKUP(B25,RMS!B:E,4,FALSE)</f>
        <v>530547.18001339806</v>
      </c>
      <c r="K25" s="22">
        <f t="shared" si="1"/>
        <v>-2.5929207913577557E-4</v>
      </c>
      <c r="L25" s="22">
        <f t="shared" si="2"/>
        <v>3.4586601890623569E-2</v>
      </c>
      <c r="M25" s="34"/>
    </row>
    <row r="26" spans="1:13" x14ac:dyDescent="0.15">
      <c r="A26" s="44"/>
      <c r="B26" s="12">
        <v>37</v>
      </c>
      <c r="C26" s="42" t="s">
        <v>28</v>
      </c>
      <c r="D26" s="42"/>
      <c r="E26" s="15">
        <f>VLOOKUP(C26,RA!B30:D57,3,0)</f>
        <v>1078166.2323</v>
      </c>
      <c r="F26" s="25">
        <f>VLOOKUP(C26,RA!B30:I61,8,0)</f>
        <v>134438.4767</v>
      </c>
      <c r="G26" s="16">
        <f t="shared" si="0"/>
        <v>943727.75560000003</v>
      </c>
      <c r="H26" s="27">
        <f>RA!J30</f>
        <v>12.4691789329377</v>
      </c>
      <c r="I26" s="20">
        <f>VLOOKUP(B26,RMS!B:D,3,FALSE)</f>
        <v>1078166.2487424801</v>
      </c>
      <c r="J26" s="21">
        <f>VLOOKUP(B26,RMS!B:E,4,FALSE)</f>
        <v>943727.74088928197</v>
      </c>
      <c r="K26" s="22">
        <f t="shared" si="1"/>
        <v>-1.6442480031400919E-2</v>
      </c>
      <c r="L26" s="22">
        <f t="shared" si="2"/>
        <v>1.4710718067362905E-2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574814.04350000003</v>
      </c>
      <c r="F27" s="25">
        <f>VLOOKUP(C27,RA!B31:I62,8,0)</f>
        <v>26125.609199999999</v>
      </c>
      <c r="G27" s="16">
        <f t="shared" si="0"/>
        <v>548688.43430000008</v>
      </c>
      <c r="H27" s="27">
        <f>RA!J31</f>
        <v>4.5450540910453601</v>
      </c>
      <c r="I27" s="20">
        <f>VLOOKUP(B27,RMS!B:D,3,FALSE)</f>
        <v>574813.96931061905</v>
      </c>
      <c r="J27" s="21">
        <f>VLOOKUP(B27,RMS!B:E,4,FALSE)</f>
        <v>548688.42206902697</v>
      </c>
      <c r="K27" s="22">
        <f t="shared" si="1"/>
        <v>7.4189380975440145E-2</v>
      </c>
      <c r="L27" s="22">
        <f t="shared" si="2"/>
        <v>1.2230973108671606E-2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99547.8367</v>
      </c>
      <c r="F28" s="25">
        <f>VLOOKUP(C28,RA!B32:I63,8,0)</f>
        <v>29805.490099999999</v>
      </c>
      <c r="G28" s="16">
        <f t="shared" si="0"/>
        <v>69742.346600000004</v>
      </c>
      <c r="H28" s="27">
        <f>RA!J32</f>
        <v>29.940871733679799</v>
      </c>
      <c r="I28" s="20">
        <f>VLOOKUP(B28,RMS!B:D,3,FALSE)</f>
        <v>99547.787012639004</v>
      </c>
      <c r="J28" s="21">
        <f>VLOOKUP(B28,RMS!B:E,4,FALSE)</f>
        <v>69742.344686943601</v>
      </c>
      <c r="K28" s="22">
        <f t="shared" si="1"/>
        <v>4.9687360995449126E-2</v>
      </c>
      <c r="L28" s="22">
        <f t="shared" si="2"/>
        <v>1.9130564032820985E-3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133080.18100000001</v>
      </c>
      <c r="F30" s="25">
        <f>VLOOKUP(C30,RA!B34:I66,8,0)</f>
        <v>16521.1211</v>
      </c>
      <c r="G30" s="16">
        <f t="shared" si="0"/>
        <v>116559.05990000001</v>
      </c>
      <c r="H30" s="27">
        <f>RA!J34</f>
        <v>0</v>
      </c>
      <c r="I30" s="20">
        <f>VLOOKUP(B30,RMS!B:D,3,FALSE)</f>
        <v>133080.17980000001</v>
      </c>
      <c r="J30" s="21">
        <f>VLOOKUP(B30,RMS!B:E,4,FALSE)</f>
        <v>116559.05650000001</v>
      </c>
      <c r="K30" s="22">
        <f t="shared" si="1"/>
        <v>1.1999999987892807E-3</v>
      </c>
      <c r="L30" s="22">
        <f t="shared" si="2"/>
        <v>3.4000000014202669E-3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88314.64</v>
      </c>
      <c r="F31" s="25">
        <f>VLOOKUP(C31,RA!B35:I67,8,0)</f>
        <v>-1048.78</v>
      </c>
      <c r="G31" s="16">
        <f t="shared" si="0"/>
        <v>89363.42</v>
      </c>
      <c r="H31" s="27">
        <f>RA!J35</f>
        <v>12.4144113540092</v>
      </c>
      <c r="I31" s="20">
        <f>VLOOKUP(B31,RMS!B:D,3,FALSE)</f>
        <v>88314.64</v>
      </c>
      <c r="J31" s="21">
        <f>VLOOKUP(B31,RMS!B:E,4,FALSE)</f>
        <v>89363.42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292822.77</v>
      </c>
      <c r="F32" s="25">
        <f>VLOOKUP(C32,RA!B34:I67,8,0)</f>
        <v>-47280.85</v>
      </c>
      <c r="G32" s="16">
        <f t="shared" si="0"/>
        <v>340103.62</v>
      </c>
      <c r="H32" s="27">
        <f>RA!J35</f>
        <v>12.4144113540092</v>
      </c>
      <c r="I32" s="20">
        <f>VLOOKUP(B32,RMS!B:D,3,FALSE)</f>
        <v>292822.77</v>
      </c>
      <c r="J32" s="21">
        <f>VLOOKUP(B32,RMS!B:E,4,FALSE)</f>
        <v>340103.62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176510.32</v>
      </c>
      <c r="F33" s="25">
        <f>VLOOKUP(C33,RA!B34:I68,8,0)</f>
        <v>-6024.83</v>
      </c>
      <c r="G33" s="16">
        <f t="shared" si="0"/>
        <v>182535.15</v>
      </c>
      <c r="H33" s="27">
        <f>RA!J34</f>
        <v>0</v>
      </c>
      <c r="I33" s="20">
        <f>VLOOKUP(B33,RMS!B:D,3,FALSE)</f>
        <v>176510.32</v>
      </c>
      <c r="J33" s="21">
        <f>VLOOKUP(B33,RMS!B:E,4,FALSE)</f>
        <v>182535.15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180479.65</v>
      </c>
      <c r="F34" s="25">
        <f>VLOOKUP(C34,RA!B35:I69,8,0)</f>
        <v>-30141.1</v>
      </c>
      <c r="G34" s="16">
        <f t="shared" si="0"/>
        <v>210620.75</v>
      </c>
      <c r="H34" s="27">
        <f>RA!J35</f>
        <v>12.4144113540092</v>
      </c>
      <c r="I34" s="20">
        <f>VLOOKUP(B34,RMS!B:D,3,FALSE)</f>
        <v>180479.65</v>
      </c>
      <c r="J34" s="21">
        <f>VLOOKUP(B34,RMS!B:E,4,FALSE)</f>
        <v>210620.75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0.89</v>
      </c>
      <c r="F35" s="25">
        <f>VLOOKUP(C35,RA!B36:I70,8,0)</f>
        <v>0.89</v>
      </c>
      <c r="G35" s="16">
        <f t="shared" si="0"/>
        <v>0</v>
      </c>
      <c r="H35" s="27">
        <f>RA!J36</f>
        <v>-1.1875494255539101</v>
      </c>
      <c r="I35" s="20">
        <f>VLOOKUP(B35,RMS!B:D,3,FALSE)</f>
        <v>0.89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96630.342300000004</v>
      </c>
      <c r="F36" s="25">
        <f>VLOOKUP(C36,RA!B8:I70,8,0)</f>
        <v>4842.9327999999996</v>
      </c>
      <c r="G36" s="16">
        <f t="shared" si="0"/>
        <v>91787.409500000009</v>
      </c>
      <c r="H36" s="27">
        <f>RA!J36</f>
        <v>-1.1875494255539101</v>
      </c>
      <c r="I36" s="20">
        <f>VLOOKUP(B36,RMS!B:D,3,FALSE)</f>
        <v>96630.341880341904</v>
      </c>
      <c r="J36" s="21">
        <f>VLOOKUP(B36,RMS!B:E,4,FALSE)</f>
        <v>91787.408119658096</v>
      </c>
      <c r="K36" s="22">
        <f t="shared" si="1"/>
        <v>4.196580994175747E-4</v>
      </c>
      <c r="L36" s="22">
        <f t="shared" si="2"/>
        <v>1.3803419133182615E-3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318025.56209999998</v>
      </c>
      <c r="F37" s="25">
        <f>VLOOKUP(C37,RA!B8:I71,8,0)</f>
        <v>15457.487300000001</v>
      </c>
      <c r="G37" s="16">
        <f t="shared" si="0"/>
        <v>302568.0748</v>
      </c>
      <c r="H37" s="27">
        <f>RA!J37</f>
        <v>-16.146575623200299</v>
      </c>
      <c r="I37" s="20">
        <f>VLOOKUP(B37,RMS!B:D,3,FALSE)</f>
        <v>318025.55779829097</v>
      </c>
      <c r="J37" s="21">
        <f>VLOOKUP(B37,RMS!B:E,4,FALSE)</f>
        <v>302568.074677778</v>
      </c>
      <c r="K37" s="22">
        <f t="shared" si="1"/>
        <v>4.3017090065404773E-3</v>
      </c>
      <c r="L37" s="22">
        <f t="shared" si="2"/>
        <v>1.222220016643405E-4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113756.44</v>
      </c>
      <c r="F38" s="25">
        <f>VLOOKUP(C38,RA!B9:I72,8,0)</f>
        <v>-12770.06</v>
      </c>
      <c r="G38" s="16">
        <f t="shared" si="0"/>
        <v>126526.5</v>
      </c>
      <c r="H38" s="27">
        <f>RA!J38</f>
        <v>-3.41330183980177</v>
      </c>
      <c r="I38" s="20">
        <f>VLOOKUP(B38,RMS!B:D,3,FALSE)</f>
        <v>113756.44</v>
      </c>
      <c r="J38" s="21">
        <f>VLOOKUP(B38,RMS!B:E,4,FALSE)</f>
        <v>126526.5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35079.519999999997</v>
      </c>
      <c r="F39" s="25">
        <f>VLOOKUP(C39,RA!B10:I73,8,0)</f>
        <v>4805.21</v>
      </c>
      <c r="G39" s="16">
        <f t="shared" si="0"/>
        <v>30274.309999999998</v>
      </c>
      <c r="H39" s="27">
        <f>RA!J39</f>
        <v>-16.700553220266102</v>
      </c>
      <c r="I39" s="20">
        <f>VLOOKUP(B39,RMS!B:D,3,FALSE)</f>
        <v>35079.519999999997</v>
      </c>
      <c r="J39" s="21">
        <f>VLOOKUP(B39,RMS!B:E,4,FALSE)</f>
        <v>30274.31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5151.2821999999996</v>
      </c>
      <c r="F40" s="25">
        <f>VLOOKUP(C40,RA!B8:I74,8,0)</f>
        <v>717.58979999999997</v>
      </c>
      <c r="G40" s="16">
        <f t="shared" si="0"/>
        <v>4433.6923999999999</v>
      </c>
      <c r="H40" s="27">
        <f>RA!J40</f>
        <v>100</v>
      </c>
      <c r="I40" s="20">
        <f>VLOOKUP(B40,RMS!B:D,3,FALSE)</f>
        <v>5151.2820512820499</v>
      </c>
      <c r="J40" s="21">
        <f>VLOOKUP(B40,RMS!B:E,4,FALSE)</f>
        <v>4433.6923076923104</v>
      </c>
      <c r="K40" s="22">
        <f t="shared" si="1"/>
        <v>1.4871794974169461E-4</v>
      </c>
      <c r="L40" s="22">
        <f t="shared" si="2"/>
        <v>9.2307689556037076E-5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61" t="s">
        <v>46</v>
      </c>
      <c r="W1" s="49"/>
    </row>
    <row r="2" spans="1:23" ht="12.75" x14ac:dyDescent="0.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61"/>
      <c r="W2" s="49"/>
    </row>
    <row r="3" spans="1:23" ht="23.25" thickBot="1" x14ac:dyDescent="0.2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62" t="s">
        <v>47</v>
      </c>
      <c r="W3" s="49"/>
    </row>
    <row r="4" spans="1:23" ht="14.25" thickTop="1" thickBo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60"/>
      <c r="W4" s="49"/>
    </row>
    <row r="5" spans="1:23" ht="14.25" thickTop="1" thickBot="1" x14ac:dyDescent="0.25">
      <c r="A5" s="63"/>
      <c r="B5" s="64"/>
      <c r="C5" s="65"/>
      <c r="D5" s="66" t="s">
        <v>0</v>
      </c>
      <c r="E5" s="66" t="s">
        <v>59</v>
      </c>
      <c r="F5" s="66" t="s">
        <v>60</v>
      </c>
      <c r="G5" s="66" t="s">
        <v>48</v>
      </c>
      <c r="H5" s="66" t="s">
        <v>49</v>
      </c>
      <c r="I5" s="66" t="s">
        <v>1</v>
      </c>
      <c r="J5" s="66" t="s">
        <v>2</v>
      </c>
      <c r="K5" s="66" t="s">
        <v>50</v>
      </c>
      <c r="L5" s="66" t="s">
        <v>51</v>
      </c>
      <c r="M5" s="66" t="s">
        <v>52</v>
      </c>
      <c r="N5" s="66" t="s">
        <v>53</v>
      </c>
      <c r="O5" s="66" t="s">
        <v>54</v>
      </c>
      <c r="P5" s="66" t="s">
        <v>61</v>
      </c>
      <c r="Q5" s="66" t="s">
        <v>62</v>
      </c>
      <c r="R5" s="66" t="s">
        <v>55</v>
      </c>
      <c r="S5" s="66" t="s">
        <v>56</v>
      </c>
      <c r="T5" s="66" t="s">
        <v>57</v>
      </c>
      <c r="U5" s="67" t="s">
        <v>58</v>
      </c>
      <c r="V5" s="60"/>
      <c r="W5" s="60"/>
    </row>
    <row r="6" spans="1:23" ht="13.5" thickBot="1" x14ac:dyDescent="0.25">
      <c r="A6" s="68" t="s">
        <v>3</v>
      </c>
      <c r="B6" s="58" t="s">
        <v>4</v>
      </c>
      <c r="C6" s="57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  <c r="V6" s="60"/>
      <c r="W6" s="60"/>
    </row>
    <row r="7" spans="1:23" ht="13.5" thickBot="1" x14ac:dyDescent="0.25">
      <c r="A7" s="56" t="s">
        <v>5</v>
      </c>
      <c r="B7" s="55"/>
      <c r="C7" s="54"/>
      <c r="D7" s="70">
        <v>14180970.7906</v>
      </c>
      <c r="E7" s="70">
        <v>18106656.970699999</v>
      </c>
      <c r="F7" s="71">
        <v>78.319100061085294</v>
      </c>
      <c r="G7" s="70">
        <v>16626175.258300001</v>
      </c>
      <c r="H7" s="71">
        <v>-14.706957130620401</v>
      </c>
      <c r="I7" s="70">
        <v>1460372.1943000001</v>
      </c>
      <c r="J7" s="71">
        <v>10.298111574053999</v>
      </c>
      <c r="K7" s="70">
        <v>1421716.7004</v>
      </c>
      <c r="L7" s="71">
        <v>8.5510749063604408</v>
      </c>
      <c r="M7" s="71">
        <v>2.7189308453030001E-2</v>
      </c>
      <c r="N7" s="70">
        <v>447406399.51670003</v>
      </c>
      <c r="O7" s="70">
        <v>3370711150.4396</v>
      </c>
      <c r="P7" s="70">
        <v>796221</v>
      </c>
      <c r="Q7" s="70">
        <v>816088</v>
      </c>
      <c r="R7" s="71">
        <v>-2.4344188371842299</v>
      </c>
      <c r="S7" s="70">
        <v>17.810345105944201</v>
      </c>
      <c r="T7" s="70">
        <v>17.352372061468898</v>
      </c>
      <c r="U7" s="72">
        <v>2.57138781843424</v>
      </c>
      <c r="V7" s="60"/>
      <c r="W7" s="60"/>
    </row>
    <row r="8" spans="1:23" ht="13.5" thickBot="1" x14ac:dyDescent="0.25">
      <c r="A8" s="53">
        <v>42146</v>
      </c>
      <c r="B8" s="52" t="s">
        <v>6</v>
      </c>
      <c r="C8" s="59"/>
      <c r="D8" s="73">
        <v>436767.61550000001</v>
      </c>
      <c r="E8" s="73">
        <v>613260.68130000005</v>
      </c>
      <c r="F8" s="74">
        <v>71.220547610215803</v>
      </c>
      <c r="G8" s="73">
        <v>488749.08870000002</v>
      </c>
      <c r="H8" s="74">
        <v>-10.6356153703044</v>
      </c>
      <c r="I8" s="73">
        <v>114575.3916</v>
      </c>
      <c r="J8" s="74">
        <v>26.2325748370417</v>
      </c>
      <c r="K8" s="73">
        <v>123783.60340000001</v>
      </c>
      <c r="L8" s="74">
        <v>25.326615693391101</v>
      </c>
      <c r="M8" s="74">
        <v>-7.4389592377950994E-2</v>
      </c>
      <c r="N8" s="73">
        <v>12468688.565400001</v>
      </c>
      <c r="O8" s="73">
        <v>126800163.8695</v>
      </c>
      <c r="P8" s="73">
        <v>19675</v>
      </c>
      <c r="Q8" s="73">
        <v>21720</v>
      </c>
      <c r="R8" s="74">
        <v>-9.4152854511970503</v>
      </c>
      <c r="S8" s="73">
        <v>22.199116416772601</v>
      </c>
      <c r="T8" s="73">
        <v>21.694734521178599</v>
      </c>
      <c r="U8" s="75">
        <v>2.2720809518924199</v>
      </c>
      <c r="V8" s="60"/>
      <c r="W8" s="60"/>
    </row>
    <row r="9" spans="1:23" ht="12" customHeight="1" thickBot="1" x14ac:dyDescent="0.25">
      <c r="A9" s="48"/>
      <c r="B9" s="52" t="s">
        <v>7</v>
      </c>
      <c r="C9" s="59"/>
      <c r="D9" s="73">
        <v>69091.332200000004</v>
      </c>
      <c r="E9" s="73">
        <v>94007.469700000001</v>
      </c>
      <c r="F9" s="74">
        <v>73.495576915841596</v>
      </c>
      <c r="G9" s="73">
        <v>65952.911099999998</v>
      </c>
      <c r="H9" s="74">
        <v>4.75857857925548</v>
      </c>
      <c r="I9" s="73">
        <v>15421.9892</v>
      </c>
      <c r="J9" s="74">
        <v>22.321163464264501</v>
      </c>
      <c r="K9" s="73">
        <v>14419.9013</v>
      </c>
      <c r="L9" s="74">
        <v>21.863934524643</v>
      </c>
      <c r="M9" s="74">
        <v>6.9493395214848E-2</v>
      </c>
      <c r="N9" s="73">
        <v>2116140.426</v>
      </c>
      <c r="O9" s="73">
        <v>19614871.3268</v>
      </c>
      <c r="P9" s="73">
        <v>3696</v>
      </c>
      <c r="Q9" s="73">
        <v>3521</v>
      </c>
      <c r="R9" s="74">
        <v>4.9701789264413598</v>
      </c>
      <c r="S9" s="73">
        <v>18.693542261904799</v>
      </c>
      <c r="T9" s="73">
        <v>18.371166714001699</v>
      </c>
      <c r="U9" s="75">
        <v>1.72452894901584</v>
      </c>
      <c r="V9" s="60"/>
      <c r="W9" s="60"/>
    </row>
    <row r="10" spans="1:23" ht="13.5" thickBot="1" x14ac:dyDescent="0.25">
      <c r="A10" s="48"/>
      <c r="B10" s="52" t="s">
        <v>8</v>
      </c>
      <c r="C10" s="59"/>
      <c r="D10" s="73">
        <v>102410.348</v>
      </c>
      <c r="E10" s="73">
        <v>184570.7574</v>
      </c>
      <c r="F10" s="74">
        <v>55.485684429444703</v>
      </c>
      <c r="G10" s="73">
        <v>116126.3083</v>
      </c>
      <c r="H10" s="74">
        <v>-11.8112428620105</v>
      </c>
      <c r="I10" s="73">
        <v>30563.505000000001</v>
      </c>
      <c r="J10" s="74">
        <v>29.844156959607201</v>
      </c>
      <c r="K10" s="73">
        <v>28054</v>
      </c>
      <c r="L10" s="74">
        <v>24.158177772710602</v>
      </c>
      <c r="M10" s="74">
        <v>8.9452662721893006E-2</v>
      </c>
      <c r="N10" s="73">
        <v>3386609.8415000001</v>
      </c>
      <c r="O10" s="73">
        <v>31255646.638700001</v>
      </c>
      <c r="P10" s="73">
        <v>75328</v>
      </c>
      <c r="Q10" s="73">
        <v>76127</v>
      </c>
      <c r="R10" s="74">
        <v>-1.04956191627149</v>
      </c>
      <c r="S10" s="73">
        <v>1.3595256478334801</v>
      </c>
      <c r="T10" s="73">
        <v>1.3778250371090399</v>
      </c>
      <c r="U10" s="75">
        <v>-1.3460128026807201</v>
      </c>
      <c r="V10" s="60"/>
      <c r="W10" s="60"/>
    </row>
    <row r="11" spans="1:23" ht="13.5" thickBot="1" x14ac:dyDescent="0.25">
      <c r="A11" s="48"/>
      <c r="B11" s="52" t="s">
        <v>9</v>
      </c>
      <c r="C11" s="59"/>
      <c r="D11" s="73">
        <v>53964.102400000003</v>
      </c>
      <c r="E11" s="73">
        <v>83951.964500000002</v>
      </c>
      <c r="F11" s="74">
        <v>64.279737492027394</v>
      </c>
      <c r="G11" s="73">
        <v>57261.114500000003</v>
      </c>
      <c r="H11" s="74">
        <v>-5.7578552719228</v>
      </c>
      <c r="I11" s="73">
        <v>12504.195900000001</v>
      </c>
      <c r="J11" s="74">
        <v>23.1713219416024</v>
      </c>
      <c r="K11" s="73">
        <v>11833.3891</v>
      </c>
      <c r="L11" s="74">
        <v>20.665663257392598</v>
      </c>
      <c r="M11" s="74">
        <v>5.6687631441106001E-2</v>
      </c>
      <c r="N11" s="73">
        <v>1459235.2560000001</v>
      </c>
      <c r="O11" s="73">
        <v>10171096.1064</v>
      </c>
      <c r="P11" s="73">
        <v>2366</v>
      </c>
      <c r="Q11" s="73">
        <v>2790</v>
      </c>
      <c r="R11" s="74">
        <v>-15.197132616487499</v>
      </c>
      <c r="S11" s="73">
        <v>22.8081582417582</v>
      </c>
      <c r="T11" s="73">
        <v>23.238869605734799</v>
      </c>
      <c r="U11" s="75">
        <v>-1.8884092236257599</v>
      </c>
      <c r="V11" s="60"/>
      <c r="W11" s="60"/>
    </row>
    <row r="12" spans="1:23" ht="13.5" thickBot="1" x14ac:dyDescent="0.25">
      <c r="A12" s="48"/>
      <c r="B12" s="52" t="s">
        <v>10</v>
      </c>
      <c r="C12" s="59"/>
      <c r="D12" s="73">
        <v>160140.09510000001</v>
      </c>
      <c r="E12" s="73">
        <v>200203.6539</v>
      </c>
      <c r="F12" s="74">
        <v>79.988597600715394</v>
      </c>
      <c r="G12" s="73">
        <v>100998.4584</v>
      </c>
      <c r="H12" s="74">
        <v>58.556969717074402</v>
      </c>
      <c r="I12" s="73">
        <v>23739.490900000001</v>
      </c>
      <c r="J12" s="74">
        <v>14.8242018247684</v>
      </c>
      <c r="K12" s="73">
        <v>29298.514899999998</v>
      </c>
      <c r="L12" s="74">
        <v>29.0088733671206</v>
      </c>
      <c r="M12" s="74">
        <v>-0.18973739860104699</v>
      </c>
      <c r="N12" s="73">
        <v>6148488.9934999999</v>
      </c>
      <c r="O12" s="73">
        <v>37238443.033600003</v>
      </c>
      <c r="P12" s="73">
        <v>1490</v>
      </c>
      <c r="Q12" s="73">
        <v>1762</v>
      </c>
      <c r="R12" s="74">
        <v>-15.437003405221301</v>
      </c>
      <c r="S12" s="73">
        <v>107.476573892617</v>
      </c>
      <c r="T12" s="73">
        <v>98.151023779795693</v>
      </c>
      <c r="U12" s="75">
        <v>8.6768211667587796</v>
      </c>
      <c r="V12" s="60"/>
      <c r="W12" s="60"/>
    </row>
    <row r="13" spans="1:23" ht="13.5" thickBot="1" x14ac:dyDescent="0.25">
      <c r="A13" s="48"/>
      <c r="B13" s="52" t="s">
        <v>11</v>
      </c>
      <c r="C13" s="59"/>
      <c r="D13" s="73">
        <v>205438.13690000001</v>
      </c>
      <c r="E13" s="73">
        <v>298622.1213</v>
      </c>
      <c r="F13" s="74">
        <v>68.795351129936506</v>
      </c>
      <c r="G13" s="73">
        <v>222532.68700000001</v>
      </c>
      <c r="H13" s="74">
        <v>-7.6818153460754504</v>
      </c>
      <c r="I13" s="73">
        <v>61516.290999999997</v>
      </c>
      <c r="J13" s="74">
        <v>29.943949029261301</v>
      </c>
      <c r="K13" s="73">
        <v>59905.968399999998</v>
      </c>
      <c r="L13" s="74">
        <v>26.920075970681999</v>
      </c>
      <c r="M13" s="74">
        <v>2.6880837469276001E-2</v>
      </c>
      <c r="N13" s="73">
        <v>6445682.0946000004</v>
      </c>
      <c r="O13" s="73">
        <v>56722128.690700002</v>
      </c>
      <c r="P13" s="73">
        <v>8001</v>
      </c>
      <c r="Q13" s="73">
        <v>9452</v>
      </c>
      <c r="R13" s="74">
        <v>-15.3512484130343</v>
      </c>
      <c r="S13" s="73">
        <v>25.6765575428071</v>
      </c>
      <c r="T13" s="73">
        <v>25.844398127380501</v>
      </c>
      <c r="U13" s="75">
        <v>-0.65367245703979904</v>
      </c>
      <c r="V13" s="60"/>
      <c r="W13" s="60"/>
    </row>
    <row r="14" spans="1:23" ht="13.5" thickBot="1" x14ac:dyDescent="0.25">
      <c r="A14" s="48"/>
      <c r="B14" s="52" t="s">
        <v>12</v>
      </c>
      <c r="C14" s="59"/>
      <c r="D14" s="73">
        <v>156278.87880000001</v>
      </c>
      <c r="E14" s="73">
        <v>133252.35320000001</v>
      </c>
      <c r="F14" s="74">
        <v>117.28038946181999</v>
      </c>
      <c r="G14" s="73">
        <v>100474.8803</v>
      </c>
      <c r="H14" s="74">
        <v>55.540248799878398</v>
      </c>
      <c r="I14" s="73">
        <v>33778.794900000001</v>
      </c>
      <c r="J14" s="74">
        <v>21.6144338629591</v>
      </c>
      <c r="K14" s="73">
        <v>21205.366300000002</v>
      </c>
      <c r="L14" s="74">
        <v>21.105142137701101</v>
      </c>
      <c r="M14" s="74">
        <v>0.59293616635143898</v>
      </c>
      <c r="N14" s="73">
        <v>4298390.0077999998</v>
      </c>
      <c r="O14" s="73">
        <v>28634425.054400001</v>
      </c>
      <c r="P14" s="73">
        <v>2992</v>
      </c>
      <c r="Q14" s="73">
        <v>2338</v>
      </c>
      <c r="R14" s="74">
        <v>27.972626176218998</v>
      </c>
      <c r="S14" s="73">
        <v>52.232245588235301</v>
      </c>
      <c r="T14" s="73">
        <v>62.491297733105199</v>
      </c>
      <c r="U14" s="75">
        <v>-19.641223595373599</v>
      </c>
      <c r="V14" s="60"/>
      <c r="W14" s="60"/>
    </row>
    <row r="15" spans="1:23" ht="13.5" thickBot="1" x14ac:dyDescent="0.25">
      <c r="A15" s="48"/>
      <c r="B15" s="52" t="s">
        <v>13</v>
      </c>
      <c r="C15" s="59"/>
      <c r="D15" s="73">
        <v>93056.885800000004</v>
      </c>
      <c r="E15" s="73">
        <v>113075.8489</v>
      </c>
      <c r="F15" s="74">
        <v>82.295986901938704</v>
      </c>
      <c r="G15" s="73">
        <v>86143.280599999998</v>
      </c>
      <c r="H15" s="74">
        <v>8.0257045608732192</v>
      </c>
      <c r="I15" s="73">
        <v>21830.265899999999</v>
      </c>
      <c r="J15" s="74">
        <v>23.4590548698547</v>
      </c>
      <c r="K15" s="73">
        <v>15934.271500000001</v>
      </c>
      <c r="L15" s="74">
        <v>18.497405008278701</v>
      </c>
      <c r="M15" s="74">
        <v>0.37001970250098998</v>
      </c>
      <c r="N15" s="73">
        <v>3169699.4851000002</v>
      </c>
      <c r="O15" s="73">
        <v>23012675.622000001</v>
      </c>
      <c r="P15" s="73">
        <v>3766</v>
      </c>
      <c r="Q15" s="73">
        <v>4348</v>
      </c>
      <c r="R15" s="74">
        <v>-13.3854645814167</v>
      </c>
      <c r="S15" s="73">
        <v>24.7097413170473</v>
      </c>
      <c r="T15" s="73">
        <v>23.736541007359701</v>
      </c>
      <c r="U15" s="75">
        <v>3.9385289275211899</v>
      </c>
      <c r="V15" s="60"/>
      <c r="W15" s="60"/>
    </row>
    <row r="16" spans="1:23" ht="13.5" thickBot="1" x14ac:dyDescent="0.25">
      <c r="A16" s="48"/>
      <c r="B16" s="52" t="s">
        <v>14</v>
      </c>
      <c r="C16" s="59"/>
      <c r="D16" s="73">
        <v>755318.94779999997</v>
      </c>
      <c r="E16" s="73">
        <v>927906.09380000003</v>
      </c>
      <c r="F16" s="74">
        <v>81.400365063536299</v>
      </c>
      <c r="G16" s="73">
        <v>692360.05599999998</v>
      </c>
      <c r="H16" s="74">
        <v>9.0933743583844198</v>
      </c>
      <c r="I16" s="73">
        <v>22211.841400000001</v>
      </c>
      <c r="J16" s="74">
        <v>2.9407234473193</v>
      </c>
      <c r="K16" s="73">
        <v>8297.6883999999991</v>
      </c>
      <c r="L16" s="74">
        <v>1.19846434352937</v>
      </c>
      <c r="M16" s="74">
        <v>1.67687099457724</v>
      </c>
      <c r="N16" s="73">
        <v>24626378.331700001</v>
      </c>
      <c r="O16" s="73">
        <v>165019702.99380001</v>
      </c>
      <c r="P16" s="73">
        <v>36858</v>
      </c>
      <c r="Q16" s="73">
        <v>37882</v>
      </c>
      <c r="R16" s="74">
        <v>-2.7031307745103201</v>
      </c>
      <c r="S16" s="73">
        <v>20.492673172716898</v>
      </c>
      <c r="T16" s="73">
        <v>18.979551919117299</v>
      </c>
      <c r="U16" s="75">
        <v>7.3837182726076103</v>
      </c>
      <c r="V16" s="60"/>
      <c r="W16" s="60"/>
    </row>
    <row r="17" spans="1:23" ht="12" thickBot="1" x14ac:dyDescent="0.2">
      <c r="A17" s="48"/>
      <c r="B17" s="52" t="s">
        <v>15</v>
      </c>
      <c r="C17" s="59"/>
      <c r="D17" s="73">
        <v>487476.41029999999</v>
      </c>
      <c r="E17" s="73">
        <v>604356.57979999995</v>
      </c>
      <c r="F17" s="74">
        <v>80.660395963806806</v>
      </c>
      <c r="G17" s="73">
        <v>740135.49560000002</v>
      </c>
      <c r="H17" s="74">
        <v>-34.136869100593401</v>
      </c>
      <c r="I17" s="73">
        <v>49539.163099999998</v>
      </c>
      <c r="J17" s="74">
        <v>10.162371358546901</v>
      </c>
      <c r="K17" s="73">
        <v>43078.677100000001</v>
      </c>
      <c r="L17" s="74">
        <v>5.8203771277146696</v>
      </c>
      <c r="M17" s="74">
        <v>0.149969461341699</v>
      </c>
      <c r="N17" s="73">
        <v>17463891.5803</v>
      </c>
      <c r="O17" s="73">
        <v>177575045.8109</v>
      </c>
      <c r="P17" s="73">
        <v>10473</v>
      </c>
      <c r="Q17" s="73">
        <v>10253</v>
      </c>
      <c r="R17" s="74">
        <v>2.14571344972203</v>
      </c>
      <c r="S17" s="73">
        <v>46.546014542156001</v>
      </c>
      <c r="T17" s="73">
        <v>40.909874700087798</v>
      </c>
      <c r="U17" s="75">
        <v>12.108748509421099</v>
      </c>
      <c r="V17" s="40"/>
      <c r="W17" s="40"/>
    </row>
    <row r="18" spans="1:23" ht="12" thickBot="1" x14ac:dyDescent="0.2">
      <c r="A18" s="48"/>
      <c r="B18" s="52" t="s">
        <v>16</v>
      </c>
      <c r="C18" s="59"/>
      <c r="D18" s="73">
        <v>1394246.6597</v>
      </c>
      <c r="E18" s="73">
        <v>2055558.4368</v>
      </c>
      <c r="F18" s="74">
        <v>67.828120803537004</v>
      </c>
      <c r="G18" s="73">
        <v>1426448.2271</v>
      </c>
      <c r="H18" s="74">
        <v>-2.2574648548911198</v>
      </c>
      <c r="I18" s="73">
        <v>155066.7297</v>
      </c>
      <c r="J18" s="74">
        <v>11.121900749854801</v>
      </c>
      <c r="K18" s="73">
        <v>193458.3316</v>
      </c>
      <c r="L18" s="74">
        <v>13.5622399695014</v>
      </c>
      <c r="M18" s="74">
        <v>-0.19844894547824199</v>
      </c>
      <c r="N18" s="73">
        <v>37542137.861599997</v>
      </c>
      <c r="O18" s="73">
        <v>394338025.38319999</v>
      </c>
      <c r="P18" s="73">
        <v>67877</v>
      </c>
      <c r="Q18" s="73">
        <v>66844</v>
      </c>
      <c r="R18" s="74">
        <v>1.5453892645562699</v>
      </c>
      <c r="S18" s="73">
        <v>20.540781998320501</v>
      </c>
      <c r="T18" s="73">
        <v>18.476205330321299</v>
      </c>
      <c r="U18" s="75">
        <v>10.0511103626335</v>
      </c>
      <c r="V18" s="40"/>
      <c r="W18" s="40"/>
    </row>
    <row r="19" spans="1:23" ht="12" thickBot="1" x14ac:dyDescent="0.2">
      <c r="A19" s="48"/>
      <c r="B19" s="52" t="s">
        <v>17</v>
      </c>
      <c r="C19" s="59"/>
      <c r="D19" s="73">
        <v>432064.98879999999</v>
      </c>
      <c r="E19" s="73">
        <v>642588.45669999998</v>
      </c>
      <c r="F19" s="74">
        <v>67.238211999459395</v>
      </c>
      <c r="G19" s="73">
        <v>498280.71189999999</v>
      </c>
      <c r="H19" s="74">
        <v>-13.288839306565199</v>
      </c>
      <c r="I19" s="73">
        <v>40290.917600000001</v>
      </c>
      <c r="J19" s="74">
        <v>9.3251984410730397</v>
      </c>
      <c r="K19" s="73">
        <v>53758.905700000003</v>
      </c>
      <c r="L19" s="74">
        <v>10.7888795243571</v>
      </c>
      <c r="M19" s="74">
        <v>-0.25052571150085701</v>
      </c>
      <c r="N19" s="73">
        <v>13212353.0931</v>
      </c>
      <c r="O19" s="73">
        <v>115025033.81299999</v>
      </c>
      <c r="P19" s="73">
        <v>9877</v>
      </c>
      <c r="Q19" s="73">
        <v>10288</v>
      </c>
      <c r="R19" s="74">
        <v>-3.9949455676516301</v>
      </c>
      <c r="S19" s="73">
        <v>43.744556930241998</v>
      </c>
      <c r="T19" s="73">
        <v>42.483791096422998</v>
      </c>
      <c r="U19" s="75">
        <v>2.8821090492000199</v>
      </c>
      <c r="V19" s="40"/>
      <c r="W19" s="40"/>
    </row>
    <row r="20" spans="1:23" ht="12" thickBot="1" x14ac:dyDescent="0.2">
      <c r="A20" s="48"/>
      <c r="B20" s="52" t="s">
        <v>18</v>
      </c>
      <c r="C20" s="59"/>
      <c r="D20" s="73">
        <v>735961.98699999996</v>
      </c>
      <c r="E20" s="73">
        <v>948486.17520000006</v>
      </c>
      <c r="F20" s="74">
        <v>77.593327793608907</v>
      </c>
      <c r="G20" s="73">
        <v>902750.96649999998</v>
      </c>
      <c r="H20" s="74">
        <v>-18.475635661365999</v>
      </c>
      <c r="I20" s="73">
        <v>66757.708799999993</v>
      </c>
      <c r="J20" s="74">
        <v>9.0708093596143797</v>
      </c>
      <c r="K20" s="73">
        <v>56126.300600000002</v>
      </c>
      <c r="L20" s="74">
        <v>6.2172517873455</v>
      </c>
      <c r="M20" s="74">
        <v>0.18941936465344</v>
      </c>
      <c r="N20" s="73">
        <v>26706263.643599998</v>
      </c>
      <c r="O20" s="73">
        <v>178909158.3405</v>
      </c>
      <c r="P20" s="73">
        <v>33492</v>
      </c>
      <c r="Q20" s="73">
        <v>35469</v>
      </c>
      <c r="R20" s="74">
        <v>-5.5738814175759099</v>
      </c>
      <c r="S20" s="73">
        <v>21.974262122297901</v>
      </c>
      <c r="T20" s="73">
        <v>22.5255843891849</v>
      </c>
      <c r="U20" s="75">
        <v>-2.5089455282669899</v>
      </c>
      <c r="V20" s="40"/>
      <c r="W20" s="40"/>
    </row>
    <row r="21" spans="1:23" ht="12" thickBot="1" x14ac:dyDescent="0.2">
      <c r="A21" s="48"/>
      <c r="B21" s="52" t="s">
        <v>19</v>
      </c>
      <c r="C21" s="59"/>
      <c r="D21" s="73">
        <v>254906.2144</v>
      </c>
      <c r="E21" s="73">
        <v>375378.40899999999</v>
      </c>
      <c r="F21" s="74">
        <v>67.906466724888304</v>
      </c>
      <c r="G21" s="73">
        <v>353620.62540000002</v>
      </c>
      <c r="H21" s="74">
        <v>-27.9153431416334</v>
      </c>
      <c r="I21" s="73">
        <v>32399.895799999998</v>
      </c>
      <c r="J21" s="74">
        <v>12.7105162485988</v>
      </c>
      <c r="K21" s="73">
        <v>33284.868399999999</v>
      </c>
      <c r="L21" s="74">
        <v>9.4125924816601501</v>
      </c>
      <c r="M21" s="74">
        <v>-2.6587835330001999E-2</v>
      </c>
      <c r="N21" s="73">
        <v>7337669.2374999998</v>
      </c>
      <c r="O21" s="73">
        <v>70376350.187900007</v>
      </c>
      <c r="P21" s="73">
        <v>23418</v>
      </c>
      <c r="Q21" s="73">
        <v>24723</v>
      </c>
      <c r="R21" s="74">
        <v>-5.2784856206770998</v>
      </c>
      <c r="S21" s="73">
        <v>10.8850548466991</v>
      </c>
      <c r="T21" s="73">
        <v>10.9411389515835</v>
      </c>
      <c r="U21" s="75">
        <v>-0.51523952496603498</v>
      </c>
      <c r="V21" s="40"/>
      <c r="W21" s="40"/>
    </row>
    <row r="22" spans="1:23" ht="12" thickBot="1" x14ac:dyDescent="0.2">
      <c r="A22" s="48"/>
      <c r="B22" s="52" t="s">
        <v>20</v>
      </c>
      <c r="C22" s="59"/>
      <c r="D22" s="73">
        <v>1038909.9573</v>
      </c>
      <c r="E22" s="73">
        <v>1236467.8322999999</v>
      </c>
      <c r="F22" s="74">
        <v>84.022400758092104</v>
      </c>
      <c r="G22" s="73">
        <v>1145263.73</v>
      </c>
      <c r="H22" s="74">
        <v>-9.2864001464535999</v>
      </c>
      <c r="I22" s="73">
        <v>127561.8658</v>
      </c>
      <c r="J22" s="74">
        <v>12.278433265912399</v>
      </c>
      <c r="K22" s="73">
        <v>143438.23879999999</v>
      </c>
      <c r="L22" s="74">
        <v>12.524472315210801</v>
      </c>
      <c r="M22" s="74">
        <v>-0.110684383277578</v>
      </c>
      <c r="N22" s="73">
        <v>27924139.555399999</v>
      </c>
      <c r="O22" s="73">
        <v>206371013.81510001</v>
      </c>
      <c r="P22" s="73">
        <v>65027</v>
      </c>
      <c r="Q22" s="73">
        <v>67566</v>
      </c>
      <c r="R22" s="74">
        <v>-3.7578071811266001</v>
      </c>
      <c r="S22" s="73">
        <v>15.9765936810863</v>
      </c>
      <c r="T22" s="73">
        <v>15.9578491933813</v>
      </c>
      <c r="U22" s="75">
        <v>0.11732468183893301</v>
      </c>
      <c r="V22" s="40"/>
      <c r="W22" s="40"/>
    </row>
    <row r="23" spans="1:23" ht="12" thickBot="1" x14ac:dyDescent="0.2">
      <c r="A23" s="48"/>
      <c r="B23" s="52" t="s">
        <v>21</v>
      </c>
      <c r="C23" s="59"/>
      <c r="D23" s="73">
        <v>2149400.7401000001</v>
      </c>
      <c r="E23" s="73">
        <v>2923961.9929999998</v>
      </c>
      <c r="F23" s="74">
        <v>73.509872742726898</v>
      </c>
      <c r="G23" s="73">
        <v>2425727.8188</v>
      </c>
      <c r="H23" s="74">
        <v>-11.3915121292008</v>
      </c>
      <c r="I23" s="73">
        <v>190380.39809999999</v>
      </c>
      <c r="J23" s="74">
        <v>8.8573710126824707</v>
      </c>
      <c r="K23" s="73">
        <v>117623.32769999999</v>
      </c>
      <c r="L23" s="74">
        <v>4.8489911682749298</v>
      </c>
      <c r="M23" s="74">
        <v>0.61855987092601195</v>
      </c>
      <c r="N23" s="73">
        <v>66056437.095100001</v>
      </c>
      <c r="O23" s="73">
        <v>463060508.04189998</v>
      </c>
      <c r="P23" s="73">
        <v>69053</v>
      </c>
      <c r="Q23" s="73">
        <v>77122</v>
      </c>
      <c r="R23" s="74">
        <v>-10.462643603641</v>
      </c>
      <c r="S23" s="73">
        <v>31.126826352222199</v>
      </c>
      <c r="T23" s="73">
        <v>31.357530157412899</v>
      </c>
      <c r="U23" s="75">
        <v>-0.74117355422023101</v>
      </c>
      <c r="V23" s="40"/>
      <c r="W23" s="40"/>
    </row>
    <row r="24" spans="1:23" ht="12" thickBot="1" x14ac:dyDescent="0.2">
      <c r="A24" s="48"/>
      <c r="B24" s="52" t="s">
        <v>22</v>
      </c>
      <c r="C24" s="59"/>
      <c r="D24" s="73">
        <v>215248.21969999999</v>
      </c>
      <c r="E24" s="73">
        <v>301122.08799999999</v>
      </c>
      <c r="F24" s="74">
        <v>71.482042758683306</v>
      </c>
      <c r="G24" s="73">
        <v>219715.5998</v>
      </c>
      <c r="H24" s="74">
        <v>-2.03325576521034</v>
      </c>
      <c r="I24" s="73">
        <v>34910.005899999996</v>
      </c>
      <c r="J24" s="74">
        <v>16.218487636578601</v>
      </c>
      <c r="K24" s="73">
        <v>40592.269500000002</v>
      </c>
      <c r="L24" s="74">
        <v>18.4749146337128</v>
      </c>
      <c r="M24" s="74">
        <v>-0.139983885355314</v>
      </c>
      <c r="N24" s="73">
        <v>5208088.2923999997</v>
      </c>
      <c r="O24" s="73">
        <v>44187684.2892</v>
      </c>
      <c r="P24" s="73">
        <v>22250</v>
      </c>
      <c r="Q24" s="73">
        <v>21348</v>
      </c>
      <c r="R24" s="74">
        <v>4.2252201611392204</v>
      </c>
      <c r="S24" s="73">
        <v>9.6740772898876397</v>
      </c>
      <c r="T24" s="73">
        <v>9.5597790050590206</v>
      </c>
      <c r="U24" s="75">
        <v>1.18149030035242</v>
      </c>
      <c r="V24" s="40"/>
      <c r="W24" s="40"/>
    </row>
    <row r="25" spans="1:23" ht="12" thickBot="1" x14ac:dyDescent="0.2">
      <c r="A25" s="48"/>
      <c r="B25" s="52" t="s">
        <v>23</v>
      </c>
      <c r="C25" s="59"/>
      <c r="D25" s="73">
        <v>204825.98480000001</v>
      </c>
      <c r="E25" s="73">
        <v>263323.212</v>
      </c>
      <c r="F25" s="74">
        <v>77.785009245595901</v>
      </c>
      <c r="G25" s="73">
        <v>208650.179</v>
      </c>
      <c r="H25" s="74">
        <v>-1.8328257461020401</v>
      </c>
      <c r="I25" s="73">
        <v>11817.2678</v>
      </c>
      <c r="J25" s="74">
        <v>5.7694182754882597</v>
      </c>
      <c r="K25" s="73">
        <v>14976.6217</v>
      </c>
      <c r="L25" s="74">
        <v>7.1778618986950402</v>
      </c>
      <c r="M25" s="74">
        <v>-0.21095237385878601</v>
      </c>
      <c r="N25" s="73">
        <v>5198379.1566000003</v>
      </c>
      <c r="O25" s="73">
        <v>51992094.379500002</v>
      </c>
      <c r="P25" s="73">
        <v>17425</v>
      </c>
      <c r="Q25" s="73">
        <v>16707</v>
      </c>
      <c r="R25" s="74">
        <v>4.2975998084635201</v>
      </c>
      <c r="S25" s="73">
        <v>11.7547193572453</v>
      </c>
      <c r="T25" s="73">
        <v>12.4234187406476</v>
      </c>
      <c r="U25" s="75">
        <v>-5.6887737008380697</v>
      </c>
      <c r="V25" s="40"/>
      <c r="W25" s="40"/>
    </row>
    <row r="26" spans="1:23" ht="12" thickBot="1" x14ac:dyDescent="0.2">
      <c r="A26" s="48"/>
      <c r="B26" s="52" t="s">
        <v>24</v>
      </c>
      <c r="C26" s="59"/>
      <c r="D26" s="73">
        <v>472155.8173</v>
      </c>
      <c r="E26" s="73">
        <v>671209.12939999998</v>
      </c>
      <c r="F26" s="74">
        <v>70.344069622840905</v>
      </c>
      <c r="G26" s="73">
        <v>561401.70169999998</v>
      </c>
      <c r="H26" s="74">
        <v>-15.896974328676199</v>
      </c>
      <c r="I26" s="73">
        <v>100938.5285</v>
      </c>
      <c r="J26" s="74">
        <v>21.3782240526469</v>
      </c>
      <c r="K26" s="73">
        <v>109593.64939999999</v>
      </c>
      <c r="L26" s="74">
        <v>19.521431635874201</v>
      </c>
      <c r="M26" s="74">
        <v>-7.8974657266957002E-2</v>
      </c>
      <c r="N26" s="73">
        <v>12092722.7773</v>
      </c>
      <c r="O26" s="73">
        <v>104197914.0482</v>
      </c>
      <c r="P26" s="73">
        <v>34076</v>
      </c>
      <c r="Q26" s="73">
        <v>36444</v>
      </c>
      <c r="R26" s="74">
        <v>-6.49764021512458</v>
      </c>
      <c r="S26" s="73">
        <v>13.855963648902501</v>
      </c>
      <c r="T26" s="73">
        <v>13.8441113159917</v>
      </c>
      <c r="U26" s="75">
        <v>8.5539578560688001E-2</v>
      </c>
      <c r="V26" s="40"/>
      <c r="W26" s="40"/>
    </row>
    <row r="27" spans="1:23" ht="12" thickBot="1" x14ac:dyDescent="0.2">
      <c r="A27" s="48"/>
      <c r="B27" s="52" t="s">
        <v>25</v>
      </c>
      <c r="C27" s="59"/>
      <c r="D27" s="73">
        <v>206939.14910000001</v>
      </c>
      <c r="E27" s="73">
        <v>263919.95010000002</v>
      </c>
      <c r="F27" s="74">
        <v>78.4098166969152</v>
      </c>
      <c r="G27" s="73">
        <v>232489.10209999999</v>
      </c>
      <c r="H27" s="74">
        <v>-10.9897422155342</v>
      </c>
      <c r="I27" s="73">
        <v>57669.203200000004</v>
      </c>
      <c r="J27" s="74">
        <v>27.867710605175201</v>
      </c>
      <c r="K27" s="73">
        <v>74827.413100000005</v>
      </c>
      <c r="L27" s="74">
        <v>32.185342204906704</v>
      </c>
      <c r="M27" s="74">
        <v>-0.22930379641842799</v>
      </c>
      <c r="N27" s="73">
        <v>5300941.1401000004</v>
      </c>
      <c r="O27" s="73">
        <v>39390315.726599999</v>
      </c>
      <c r="P27" s="73">
        <v>28167</v>
      </c>
      <c r="Q27" s="73">
        <v>27677</v>
      </c>
      <c r="R27" s="74">
        <v>1.7704230949886299</v>
      </c>
      <c r="S27" s="73">
        <v>7.3468650939042099</v>
      </c>
      <c r="T27" s="73">
        <v>7.14563071142104</v>
      </c>
      <c r="U27" s="75">
        <v>2.7390510089826701</v>
      </c>
      <c r="V27" s="40"/>
      <c r="W27" s="40"/>
    </row>
    <row r="28" spans="1:23" ht="12" thickBot="1" x14ac:dyDescent="0.2">
      <c r="A28" s="48"/>
      <c r="B28" s="52" t="s">
        <v>26</v>
      </c>
      <c r="C28" s="59"/>
      <c r="D28" s="73">
        <v>735049.62419999996</v>
      </c>
      <c r="E28" s="73">
        <v>888781.08860000002</v>
      </c>
      <c r="F28" s="74">
        <v>82.703112569355397</v>
      </c>
      <c r="G28" s="73">
        <v>795969.63829999999</v>
      </c>
      <c r="H28" s="74">
        <v>-7.6535600315246404</v>
      </c>
      <c r="I28" s="73">
        <v>23057.786499999998</v>
      </c>
      <c r="J28" s="74">
        <v>3.1369020187031902</v>
      </c>
      <c r="K28" s="73">
        <v>30452.200099999998</v>
      </c>
      <c r="L28" s="74">
        <v>3.8257992057383698</v>
      </c>
      <c r="M28" s="74">
        <v>-0.24282034059010399</v>
      </c>
      <c r="N28" s="73">
        <v>18678429.036699999</v>
      </c>
      <c r="O28" s="73">
        <v>137401767.5323</v>
      </c>
      <c r="P28" s="73">
        <v>41126</v>
      </c>
      <c r="Q28" s="73">
        <v>39395</v>
      </c>
      <c r="R28" s="74">
        <v>4.3939586241909003</v>
      </c>
      <c r="S28" s="73">
        <v>17.873112488450101</v>
      </c>
      <c r="T28" s="73">
        <v>17.349254935905599</v>
      </c>
      <c r="U28" s="75">
        <v>2.9309811197298701</v>
      </c>
      <c r="V28" s="40"/>
      <c r="W28" s="40"/>
    </row>
    <row r="29" spans="1:23" ht="12" thickBot="1" x14ac:dyDescent="0.2">
      <c r="A29" s="48"/>
      <c r="B29" s="52" t="s">
        <v>27</v>
      </c>
      <c r="C29" s="59"/>
      <c r="D29" s="73">
        <v>628938.98529999994</v>
      </c>
      <c r="E29" s="73">
        <v>624717.28529999999</v>
      </c>
      <c r="F29" s="74">
        <v>100.67577768365599</v>
      </c>
      <c r="G29" s="73">
        <v>648550.32559999998</v>
      </c>
      <c r="H29" s="74">
        <v>-3.0238733257680002</v>
      </c>
      <c r="I29" s="73">
        <v>98391.770699999994</v>
      </c>
      <c r="J29" s="74">
        <v>15.6440883773595</v>
      </c>
      <c r="K29" s="73">
        <v>103227.82429999999</v>
      </c>
      <c r="L29" s="74">
        <v>15.916702255063999</v>
      </c>
      <c r="M29" s="74">
        <v>-4.6848353462778998E-2</v>
      </c>
      <c r="N29" s="73">
        <v>16289837.575300001</v>
      </c>
      <c r="O29" s="73">
        <v>104803421.0122</v>
      </c>
      <c r="P29" s="73">
        <v>101046</v>
      </c>
      <c r="Q29" s="73">
        <v>99286</v>
      </c>
      <c r="R29" s="74">
        <v>1.7726567693330499</v>
      </c>
      <c r="S29" s="73">
        <v>6.2242838439918504</v>
      </c>
      <c r="T29" s="73">
        <v>6.0495307626452899</v>
      </c>
      <c r="U29" s="75">
        <v>2.8076014161090002</v>
      </c>
      <c r="V29" s="40"/>
      <c r="W29" s="40"/>
    </row>
    <row r="30" spans="1:23" ht="12" thickBot="1" x14ac:dyDescent="0.2">
      <c r="A30" s="48"/>
      <c r="B30" s="52" t="s">
        <v>28</v>
      </c>
      <c r="C30" s="59"/>
      <c r="D30" s="73">
        <v>1078166.2323</v>
      </c>
      <c r="E30" s="73">
        <v>1529407.0904999999</v>
      </c>
      <c r="F30" s="74">
        <v>70.495699869386698</v>
      </c>
      <c r="G30" s="73">
        <v>1300160.7087000001</v>
      </c>
      <c r="H30" s="74">
        <v>-17.074387413381199</v>
      </c>
      <c r="I30" s="73">
        <v>134438.4767</v>
      </c>
      <c r="J30" s="74">
        <v>12.4691789329377</v>
      </c>
      <c r="K30" s="73">
        <v>115037.12420000001</v>
      </c>
      <c r="L30" s="74">
        <v>8.8479157561239408</v>
      </c>
      <c r="M30" s="74">
        <v>0.168652968638797</v>
      </c>
      <c r="N30" s="73">
        <v>30024127.4712</v>
      </c>
      <c r="O30" s="73">
        <v>184593637.51820001</v>
      </c>
      <c r="P30" s="73">
        <v>61975</v>
      </c>
      <c r="Q30" s="73">
        <v>63935</v>
      </c>
      <c r="R30" s="74">
        <v>-3.0656135137248701</v>
      </c>
      <c r="S30" s="73">
        <v>17.396792776119401</v>
      </c>
      <c r="T30" s="73">
        <v>16.626489409556601</v>
      </c>
      <c r="U30" s="75">
        <v>4.4278469972937602</v>
      </c>
      <c r="V30" s="40"/>
      <c r="W30" s="40"/>
    </row>
    <row r="31" spans="1:23" ht="12" thickBot="1" x14ac:dyDescent="0.2">
      <c r="A31" s="48"/>
      <c r="B31" s="52" t="s">
        <v>29</v>
      </c>
      <c r="C31" s="59"/>
      <c r="D31" s="73">
        <v>574814.04350000003</v>
      </c>
      <c r="E31" s="73">
        <v>968825.6838</v>
      </c>
      <c r="F31" s="74">
        <v>59.331007952371998</v>
      </c>
      <c r="G31" s="73">
        <v>2184268.6398</v>
      </c>
      <c r="H31" s="74">
        <v>-73.683912636651101</v>
      </c>
      <c r="I31" s="73">
        <v>26125.609199999999</v>
      </c>
      <c r="J31" s="74">
        <v>4.5450540910453601</v>
      </c>
      <c r="K31" s="73">
        <v>-76313.040800000002</v>
      </c>
      <c r="L31" s="74">
        <v>-3.4937571052152001</v>
      </c>
      <c r="M31" s="74">
        <v>-1.3423478992072899</v>
      </c>
      <c r="N31" s="73">
        <v>30601929.432</v>
      </c>
      <c r="O31" s="73">
        <v>187016436.45539999</v>
      </c>
      <c r="P31" s="73">
        <v>24199</v>
      </c>
      <c r="Q31" s="73">
        <v>26019</v>
      </c>
      <c r="R31" s="74">
        <v>-6.9948883508205499</v>
      </c>
      <c r="S31" s="73">
        <v>23.7536279804951</v>
      </c>
      <c r="T31" s="73">
        <v>25.195215358007601</v>
      </c>
      <c r="U31" s="75">
        <v>-6.0689145199052597</v>
      </c>
      <c r="V31" s="40"/>
      <c r="W31" s="40"/>
    </row>
    <row r="32" spans="1:23" ht="12" thickBot="1" x14ac:dyDescent="0.2">
      <c r="A32" s="48"/>
      <c r="B32" s="52" t="s">
        <v>30</v>
      </c>
      <c r="C32" s="59"/>
      <c r="D32" s="73">
        <v>99547.8367</v>
      </c>
      <c r="E32" s="73">
        <v>168484.99350000001</v>
      </c>
      <c r="F32" s="74">
        <v>59.0840968278875</v>
      </c>
      <c r="G32" s="73">
        <v>143136.18030000001</v>
      </c>
      <c r="H32" s="74">
        <v>-30.452359081151201</v>
      </c>
      <c r="I32" s="73">
        <v>29805.490099999999</v>
      </c>
      <c r="J32" s="74">
        <v>29.940871733679799</v>
      </c>
      <c r="K32" s="73">
        <v>45188.1466</v>
      </c>
      <c r="L32" s="74">
        <v>31.5700380611596</v>
      </c>
      <c r="M32" s="74">
        <v>-0.340413530038428</v>
      </c>
      <c r="N32" s="73">
        <v>2456845.4531999999</v>
      </c>
      <c r="O32" s="73">
        <v>19082035.651500002</v>
      </c>
      <c r="P32" s="73">
        <v>20590</v>
      </c>
      <c r="Q32" s="73">
        <v>20637</v>
      </c>
      <c r="R32" s="74">
        <v>-0.227746280951691</v>
      </c>
      <c r="S32" s="73">
        <v>4.83476623118018</v>
      </c>
      <c r="T32" s="73">
        <v>4.7025430101274397</v>
      </c>
      <c r="U32" s="75">
        <v>2.73484207364596</v>
      </c>
      <c r="V32" s="40"/>
      <c r="W32" s="40"/>
    </row>
    <row r="33" spans="1:23" ht="12" thickBot="1" x14ac:dyDescent="0.2">
      <c r="A33" s="48"/>
      <c r="B33" s="52" t="s">
        <v>31</v>
      </c>
      <c r="C33" s="59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3">
        <v>38.618099999999998</v>
      </c>
      <c r="O33" s="73">
        <v>176.99430000000001</v>
      </c>
      <c r="P33" s="76"/>
      <c r="Q33" s="76"/>
      <c r="R33" s="76"/>
      <c r="S33" s="76"/>
      <c r="T33" s="76"/>
      <c r="U33" s="77"/>
      <c r="V33" s="40"/>
      <c r="W33" s="40"/>
    </row>
    <row r="34" spans="1:23" ht="12" thickBot="1" x14ac:dyDescent="0.2">
      <c r="A34" s="48"/>
      <c r="B34" s="52" t="s">
        <v>71</v>
      </c>
      <c r="C34" s="59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3">
        <v>1</v>
      </c>
      <c r="P34" s="76"/>
      <c r="Q34" s="76"/>
      <c r="R34" s="76"/>
      <c r="S34" s="76"/>
      <c r="T34" s="76"/>
      <c r="U34" s="77"/>
      <c r="V34" s="40"/>
      <c r="W34" s="40"/>
    </row>
    <row r="35" spans="1:23" ht="12" customHeight="1" thickBot="1" x14ac:dyDescent="0.2">
      <c r="A35" s="48"/>
      <c r="B35" s="52" t="s">
        <v>32</v>
      </c>
      <c r="C35" s="59"/>
      <c r="D35" s="73">
        <v>133080.18100000001</v>
      </c>
      <c r="E35" s="73">
        <v>150926.77489999999</v>
      </c>
      <c r="F35" s="74">
        <v>88.1753294524284</v>
      </c>
      <c r="G35" s="73">
        <v>120060.86320000001</v>
      </c>
      <c r="H35" s="74">
        <v>10.843931530220701</v>
      </c>
      <c r="I35" s="73">
        <v>16521.1211</v>
      </c>
      <c r="J35" s="74">
        <v>12.4144113540092</v>
      </c>
      <c r="K35" s="73">
        <v>15496.885</v>
      </c>
      <c r="L35" s="74">
        <v>12.9075242230975</v>
      </c>
      <c r="M35" s="74">
        <v>6.6093030954284995E-2</v>
      </c>
      <c r="N35" s="73">
        <v>3122332.926</v>
      </c>
      <c r="O35" s="73">
        <v>29417667.714600001</v>
      </c>
      <c r="P35" s="73">
        <v>9783</v>
      </c>
      <c r="Q35" s="73">
        <v>9854</v>
      </c>
      <c r="R35" s="74">
        <v>-0.72051958595493704</v>
      </c>
      <c r="S35" s="73">
        <v>13.6032077072473</v>
      </c>
      <c r="T35" s="73">
        <v>13.1401359346458</v>
      </c>
      <c r="U35" s="75">
        <v>3.4041366019481498</v>
      </c>
      <c r="V35" s="40"/>
      <c r="W35" s="40"/>
    </row>
    <row r="36" spans="1:23" ht="12" customHeight="1" thickBot="1" x14ac:dyDescent="0.2">
      <c r="A36" s="48"/>
      <c r="B36" s="52" t="s">
        <v>70</v>
      </c>
      <c r="C36" s="59"/>
      <c r="D36" s="73">
        <v>88314.64</v>
      </c>
      <c r="E36" s="76"/>
      <c r="F36" s="76"/>
      <c r="G36" s="76"/>
      <c r="H36" s="76"/>
      <c r="I36" s="73">
        <v>-1048.78</v>
      </c>
      <c r="J36" s="74">
        <v>-1.1875494255539101</v>
      </c>
      <c r="K36" s="76"/>
      <c r="L36" s="76"/>
      <c r="M36" s="76"/>
      <c r="N36" s="73">
        <v>2265078.71</v>
      </c>
      <c r="O36" s="73">
        <v>6131264.5999999996</v>
      </c>
      <c r="P36" s="73">
        <v>61</v>
      </c>
      <c r="Q36" s="73">
        <v>47</v>
      </c>
      <c r="R36" s="74">
        <v>29.787234042553202</v>
      </c>
      <c r="S36" s="73">
        <v>1447.7809836065601</v>
      </c>
      <c r="T36" s="73">
        <v>1539.4629787234001</v>
      </c>
      <c r="U36" s="75">
        <v>-6.3325873288139496</v>
      </c>
      <c r="V36" s="40"/>
      <c r="W36" s="40"/>
    </row>
    <row r="37" spans="1:23" ht="12" customHeight="1" thickBot="1" x14ac:dyDescent="0.2">
      <c r="A37" s="48"/>
      <c r="B37" s="52" t="s">
        <v>36</v>
      </c>
      <c r="C37" s="59"/>
      <c r="D37" s="73">
        <v>292822.77</v>
      </c>
      <c r="E37" s="73">
        <v>122845.7328</v>
      </c>
      <c r="F37" s="74">
        <v>238.36625279995101</v>
      </c>
      <c r="G37" s="73">
        <v>154728.25</v>
      </c>
      <c r="H37" s="74">
        <v>89.249713610798295</v>
      </c>
      <c r="I37" s="73">
        <v>-47280.85</v>
      </c>
      <c r="J37" s="74">
        <v>-16.146575623200299</v>
      </c>
      <c r="K37" s="73">
        <v>-18304.509999999998</v>
      </c>
      <c r="L37" s="74">
        <v>-11.830102130670999</v>
      </c>
      <c r="M37" s="74">
        <v>1.5830164260064901</v>
      </c>
      <c r="N37" s="73">
        <v>10606937.92</v>
      </c>
      <c r="O37" s="73">
        <v>79738400.420000002</v>
      </c>
      <c r="P37" s="73">
        <v>113</v>
      </c>
      <c r="Q37" s="73">
        <v>96</v>
      </c>
      <c r="R37" s="74">
        <v>17.7083333333333</v>
      </c>
      <c r="S37" s="73">
        <v>2591.3519469026601</v>
      </c>
      <c r="T37" s="73">
        <v>2356.4288541666701</v>
      </c>
      <c r="U37" s="75">
        <v>9.0656575235480208</v>
      </c>
      <c r="V37" s="40"/>
      <c r="W37" s="40"/>
    </row>
    <row r="38" spans="1:23" ht="12" customHeight="1" thickBot="1" x14ac:dyDescent="0.2">
      <c r="A38" s="48"/>
      <c r="B38" s="52" t="s">
        <v>37</v>
      </c>
      <c r="C38" s="59"/>
      <c r="D38" s="73">
        <v>176510.32</v>
      </c>
      <c r="E38" s="73">
        <v>99227.3073</v>
      </c>
      <c r="F38" s="74">
        <v>177.88482304205399</v>
      </c>
      <c r="G38" s="73">
        <v>28241.84</v>
      </c>
      <c r="H38" s="74">
        <v>524.99582180197899</v>
      </c>
      <c r="I38" s="73">
        <v>-6024.83</v>
      </c>
      <c r="J38" s="74">
        <v>-3.41330183980177</v>
      </c>
      <c r="K38" s="73">
        <v>-12981.24</v>
      </c>
      <c r="L38" s="74">
        <v>-45.964568880781101</v>
      </c>
      <c r="M38" s="74">
        <v>-0.53588178016892096</v>
      </c>
      <c r="N38" s="73">
        <v>15662242.779999999</v>
      </c>
      <c r="O38" s="73">
        <v>62456325.979999997</v>
      </c>
      <c r="P38" s="73">
        <v>82</v>
      </c>
      <c r="Q38" s="73">
        <v>48</v>
      </c>
      <c r="R38" s="74">
        <v>70.8333333333333</v>
      </c>
      <c r="S38" s="73">
        <v>2152.56487804878</v>
      </c>
      <c r="T38" s="73">
        <v>2018.6968750000001</v>
      </c>
      <c r="U38" s="75">
        <v>6.2189996879502596</v>
      </c>
      <c r="V38" s="40"/>
      <c r="W38" s="40"/>
    </row>
    <row r="39" spans="1:23" ht="12" thickBot="1" x14ac:dyDescent="0.2">
      <c r="A39" s="48"/>
      <c r="B39" s="52" t="s">
        <v>38</v>
      </c>
      <c r="C39" s="59"/>
      <c r="D39" s="73">
        <v>180479.65</v>
      </c>
      <c r="E39" s="73">
        <v>78443.268500000006</v>
      </c>
      <c r="F39" s="74">
        <v>230.07665724688701</v>
      </c>
      <c r="G39" s="73">
        <v>69467.59</v>
      </c>
      <c r="H39" s="74">
        <v>159.804104331243</v>
      </c>
      <c r="I39" s="73">
        <v>-30141.1</v>
      </c>
      <c r="J39" s="74">
        <v>-16.700553220266102</v>
      </c>
      <c r="K39" s="73">
        <v>-5366.67</v>
      </c>
      <c r="L39" s="74">
        <v>-7.7254299451010198</v>
      </c>
      <c r="M39" s="74">
        <v>4.6163505488505896</v>
      </c>
      <c r="N39" s="73">
        <v>8883290.5999999996</v>
      </c>
      <c r="O39" s="73">
        <v>48414747.969999999</v>
      </c>
      <c r="P39" s="73">
        <v>109</v>
      </c>
      <c r="Q39" s="73">
        <v>106</v>
      </c>
      <c r="R39" s="74">
        <v>2.8301886792452899</v>
      </c>
      <c r="S39" s="73">
        <v>1655.77660550459</v>
      </c>
      <c r="T39" s="73">
        <v>1326.5254716981101</v>
      </c>
      <c r="U39" s="75">
        <v>19.884997330671698</v>
      </c>
      <c r="V39" s="40"/>
      <c r="W39" s="40"/>
    </row>
    <row r="40" spans="1:23" ht="12" customHeight="1" thickBot="1" x14ac:dyDescent="0.2">
      <c r="A40" s="48"/>
      <c r="B40" s="52" t="s">
        <v>73</v>
      </c>
      <c r="C40" s="59"/>
      <c r="D40" s="73">
        <v>0.89</v>
      </c>
      <c r="E40" s="76"/>
      <c r="F40" s="76"/>
      <c r="G40" s="73">
        <v>0.02</v>
      </c>
      <c r="H40" s="74">
        <v>4350</v>
      </c>
      <c r="I40" s="73">
        <v>0.89</v>
      </c>
      <c r="J40" s="74">
        <v>100</v>
      </c>
      <c r="K40" s="73">
        <v>0</v>
      </c>
      <c r="L40" s="74">
        <v>0</v>
      </c>
      <c r="M40" s="76"/>
      <c r="N40" s="73">
        <v>270.49</v>
      </c>
      <c r="O40" s="73">
        <v>2867.73</v>
      </c>
      <c r="P40" s="73">
        <v>2</v>
      </c>
      <c r="Q40" s="73">
        <v>2</v>
      </c>
      <c r="R40" s="74">
        <v>0</v>
      </c>
      <c r="S40" s="73">
        <v>0.44500000000000001</v>
      </c>
      <c r="T40" s="73">
        <v>0.77500000000000002</v>
      </c>
      <c r="U40" s="75">
        <v>-74.157303370786494</v>
      </c>
      <c r="V40" s="40"/>
      <c r="W40" s="40"/>
    </row>
    <row r="41" spans="1:23" ht="12" customHeight="1" thickBot="1" x14ac:dyDescent="0.2">
      <c r="A41" s="48"/>
      <c r="B41" s="52" t="s">
        <v>33</v>
      </c>
      <c r="C41" s="59"/>
      <c r="D41" s="73">
        <v>96630.342300000004</v>
      </c>
      <c r="E41" s="73">
        <v>115878.6192</v>
      </c>
      <c r="F41" s="74">
        <v>83.389276612988894</v>
      </c>
      <c r="G41" s="73">
        <v>162980.34150000001</v>
      </c>
      <c r="H41" s="74">
        <v>-40.7104308343838</v>
      </c>
      <c r="I41" s="73">
        <v>4842.9327999999996</v>
      </c>
      <c r="J41" s="74">
        <v>5.0118137685620097</v>
      </c>
      <c r="K41" s="73">
        <v>7619.5801000000001</v>
      </c>
      <c r="L41" s="74">
        <v>4.6751528619174003</v>
      </c>
      <c r="M41" s="74">
        <v>-0.36440949022899599</v>
      </c>
      <c r="N41" s="73">
        <v>3281385.9071999998</v>
      </c>
      <c r="O41" s="73">
        <v>33846594.667300001</v>
      </c>
      <c r="P41" s="73">
        <v>179</v>
      </c>
      <c r="Q41" s="73">
        <v>221</v>
      </c>
      <c r="R41" s="74">
        <v>-19.0045248868778</v>
      </c>
      <c r="S41" s="73">
        <v>539.83431452514003</v>
      </c>
      <c r="T41" s="73">
        <v>450.96879004524902</v>
      </c>
      <c r="U41" s="75">
        <v>16.461629446075602</v>
      </c>
      <c r="V41" s="40"/>
      <c r="W41" s="40"/>
    </row>
    <row r="42" spans="1:23" ht="12" thickBot="1" x14ac:dyDescent="0.2">
      <c r="A42" s="48"/>
      <c r="B42" s="52" t="s">
        <v>34</v>
      </c>
      <c r="C42" s="59"/>
      <c r="D42" s="73">
        <v>318025.56209999998</v>
      </c>
      <c r="E42" s="73">
        <v>360029.71519999998</v>
      </c>
      <c r="F42" s="74">
        <v>88.333142702772093</v>
      </c>
      <c r="G42" s="73">
        <v>299987.10460000002</v>
      </c>
      <c r="H42" s="74">
        <v>6.0130776368045202</v>
      </c>
      <c r="I42" s="73">
        <v>15457.487300000001</v>
      </c>
      <c r="J42" s="74">
        <v>4.8604543603132004</v>
      </c>
      <c r="K42" s="73">
        <v>19241.380300000001</v>
      </c>
      <c r="L42" s="74">
        <v>6.4140691399572898</v>
      </c>
      <c r="M42" s="74">
        <v>-0.196653927161348</v>
      </c>
      <c r="N42" s="73">
        <v>9669010.8179000001</v>
      </c>
      <c r="O42" s="73">
        <v>80563173.404200003</v>
      </c>
      <c r="P42" s="73">
        <v>1513</v>
      </c>
      <c r="Q42" s="73">
        <v>1952</v>
      </c>
      <c r="R42" s="74">
        <v>-22.489754098360699</v>
      </c>
      <c r="S42" s="73">
        <v>210.19534838070101</v>
      </c>
      <c r="T42" s="73">
        <v>161.87044959016399</v>
      </c>
      <c r="U42" s="75">
        <v>22.9904701330554</v>
      </c>
      <c r="V42" s="40"/>
      <c r="W42" s="40"/>
    </row>
    <row r="43" spans="1:23" ht="12" thickBot="1" x14ac:dyDescent="0.2">
      <c r="A43" s="48"/>
      <c r="B43" s="52" t="s">
        <v>39</v>
      </c>
      <c r="C43" s="59"/>
      <c r="D43" s="73">
        <v>113756.44</v>
      </c>
      <c r="E43" s="73">
        <v>52876.321900000003</v>
      </c>
      <c r="F43" s="74">
        <v>215.13682478735299</v>
      </c>
      <c r="G43" s="73">
        <v>25930.799999999999</v>
      </c>
      <c r="H43" s="74">
        <v>338.69236583522297</v>
      </c>
      <c r="I43" s="73">
        <v>-12770.06</v>
      </c>
      <c r="J43" s="74">
        <v>-11.2257908211614</v>
      </c>
      <c r="K43" s="73">
        <v>-954.7</v>
      </c>
      <c r="L43" s="74">
        <v>-3.6817221219553602</v>
      </c>
      <c r="M43" s="74">
        <v>12.3759924583639</v>
      </c>
      <c r="N43" s="73">
        <v>4998092.7300000004</v>
      </c>
      <c r="O43" s="73">
        <v>36469957.060000002</v>
      </c>
      <c r="P43" s="73">
        <v>86</v>
      </c>
      <c r="Q43" s="73">
        <v>51</v>
      </c>
      <c r="R43" s="74">
        <v>68.627450980392197</v>
      </c>
      <c r="S43" s="73">
        <v>1322.7493023255799</v>
      </c>
      <c r="T43" s="73">
        <v>1177.99588235294</v>
      </c>
      <c r="U43" s="75">
        <v>10.9433752653011</v>
      </c>
      <c r="V43" s="40"/>
      <c r="W43" s="40"/>
    </row>
    <row r="44" spans="1:23" ht="12" thickBot="1" x14ac:dyDescent="0.2">
      <c r="A44" s="48"/>
      <c r="B44" s="52" t="s">
        <v>40</v>
      </c>
      <c r="C44" s="59"/>
      <c r="D44" s="73">
        <v>35079.519999999997</v>
      </c>
      <c r="E44" s="73">
        <v>10989.882900000001</v>
      </c>
      <c r="F44" s="74">
        <v>319.19830556156302</v>
      </c>
      <c r="G44" s="73">
        <v>32164.2</v>
      </c>
      <c r="H44" s="74">
        <v>9.0638660373956199</v>
      </c>
      <c r="I44" s="73">
        <v>4805.21</v>
      </c>
      <c r="J44" s="74">
        <v>13.6980494601979</v>
      </c>
      <c r="K44" s="73">
        <v>4306.24</v>
      </c>
      <c r="L44" s="74">
        <v>13.3883012790618</v>
      </c>
      <c r="M44" s="74">
        <v>0.115871386638924</v>
      </c>
      <c r="N44" s="73">
        <v>2394102.44</v>
      </c>
      <c r="O44" s="73">
        <v>13244912.83</v>
      </c>
      <c r="P44" s="73">
        <v>37</v>
      </c>
      <c r="Q44" s="73">
        <v>44</v>
      </c>
      <c r="R44" s="74">
        <v>-15.909090909090899</v>
      </c>
      <c r="S44" s="73">
        <v>948.09513513513502</v>
      </c>
      <c r="T44" s="73">
        <v>945.53318181818202</v>
      </c>
      <c r="U44" s="75">
        <v>0.27022112254463498</v>
      </c>
      <c r="V44" s="40"/>
      <c r="W44" s="40"/>
    </row>
    <row r="45" spans="1:23" ht="12" thickBot="1" x14ac:dyDescent="0.2">
      <c r="A45" s="47"/>
      <c r="B45" s="52" t="s">
        <v>35</v>
      </c>
      <c r="C45" s="59"/>
      <c r="D45" s="78">
        <v>5151.2821999999996</v>
      </c>
      <c r="E45" s="79"/>
      <c r="F45" s="79"/>
      <c r="G45" s="78">
        <v>15445.8135</v>
      </c>
      <c r="H45" s="80">
        <v>-66.649330577505694</v>
      </c>
      <c r="I45" s="78">
        <v>717.58979999999997</v>
      </c>
      <c r="J45" s="80">
        <v>13.930314281753001</v>
      </c>
      <c r="K45" s="78">
        <v>1576.1737000000001</v>
      </c>
      <c r="L45" s="80">
        <v>10.2045366532491</v>
      </c>
      <c r="M45" s="80">
        <v>-0.54472670112437505</v>
      </c>
      <c r="N45" s="78">
        <v>310110.17450000002</v>
      </c>
      <c r="O45" s="78">
        <v>3635464.7277000002</v>
      </c>
      <c r="P45" s="78">
        <v>13</v>
      </c>
      <c r="Q45" s="78">
        <v>14</v>
      </c>
      <c r="R45" s="80">
        <v>-7.1428571428571397</v>
      </c>
      <c r="S45" s="78">
        <v>396.25247692307698</v>
      </c>
      <c r="T45" s="78">
        <v>1129.12087857143</v>
      </c>
      <c r="U45" s="81">
        <v>-184.949860083934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44899</v>
      </c>
      <c r="D2" s="32">
        <v>436768.21043162397</v>
      </c>
      <c r="E2" s="32">
        <v>322192.23663247901</v>
      </c>
      <c r="F2" s="32">
        <v>114575.97379914499</v>
      </c>
      <c r="G2" s="32">
        <v>322192.23663247901</v>
      </c>
      <c r="H2" s="32">
        <v>0.26232672402123502</v>
      </c>
    </row>
    <row r="3" spans="1:8" ht="14.25" x14ac:dyDescent="0.2">
      <c r="A3" s="32">
        <v>2</v>
      </c>
      <c r="B3" s="33">
        <v>13</v>
      </c>
      <c r="C3" s="32">
        <v>6767</v>
      </c>
      <c r="D3" s="32">
        <v>69091.366911912904</v>
      </c>
      <c r="E3" s="32">
        <v>53669.332312185201</v>
      </c>
      <c r="F3" s="32">
        <v>15422.0345997277</v>
      </c>
      <c r="G3" s="32">
        <v>53669.332312185201</v>
      </c>
      <c r="H3" s="32">
        <v>0.22321217959676201</v>
      </c>
    </row>
    <row r="4" spans="1:8" ht="14.25" x14ac:dyDescent="0.2">
      <c r="A4" s="32">
        <v>3</v>
      </c>
      <c r="B4" s="33">
        <v>14</v>
      </c>
      <c r="C4" s="32">
        <v>103811</v>
      </c>
      <c r="D4" s="32">
        <v>102412.12423247899</v>
      </c>
      <c r="E4" s="32">
        <v>71846.842842735001</v>
      </c>
      <c r="F4" s="32">
        <v>30565.281389743599</v>
      </c>
      <c r="G4" s="32">
        <v>71846.842842735001</v>
      </c>
      <c r="H4" s="32">
        <v>0.29845373893777899</v>
      </c>
    </row>
    <row r="5" spans="1:8" ht="14.25" x14ac:dyDescent="0.2">
      <c r="A5" s="32">
        <v>4</v>
      </c>
      <c r="B5" s="33">
        <v>15</v>
      </c>
      <c r="C5" s="32">
        <v>3005</v>
      </c>
      <c r="D5" s="32">
        <v>53964.118746153799</v>
      </c>
      <c r="E5" s="32">
        <v>41459.906011111103</v>
      </c>
      <c r="F5" s="32">
        <v>12504.2127350427</v>
      </c>
      <c r="G5" s="32">
        <v>41459.906011111103</v>
      </c>
      <c r="H5" s="32">
        <v>0.23171346119562</v>
      </c>
    </row>
    <row r="6" spans="1:8" ht="14.25" x14ac:dyDescent="0.2">
      <c r="A6" s="32">
        <v>5</v>
      </c>
      <c r="B6" s="33">
        <v>16</v>
      </c>
      <c r="C6" s="32">
        <v>2367</v>
      </c>
      <c r="D6" s="32">
        <v>160140.08814444399</v>
      </c>
      <c r="E6" s="32">
        <v>136400.603864957</v>
      </c>
      <c r="F6" s="32">
        <v>23739.484279487198</v>
      </c>
      <c r="G6" s="32">
        <v>136400.603864957</v>
      </c>
      <c r="H6" s="32">
        <v>0.14824198334444799</v>
      </c>
    </row>
    <row r="7" spans="1:8" ht="14.25" x14ac:dyDescent="0.2">
      <c r="A7" s="32">
        <v>6</v>
      </c>
      <c r="B7" s="33">
        <v>17</v>
      </c>
      <c r="C7" s="32">
        <v>15827</v>
      </c>
      <c r="D7" s="32">
        <v>205438.30708632499</v>
      </c>
      <c r="E7" s="32">
        <v>143921.84497008499</v>
      </c>
      <c r="F7" s="32">
        <v>61516.462116239301</v>
      </c>
      <c r="G7" s="32">
        <v>143921.84497008499</v>
      </c>
      <c r="H7" s="32">
        <v>0.29944007516762799</v>
      </c>
    </row>
    <row r="8" spans="1:8" ht="14.25" x14ac:dyDescent="0.2">
      <c r="A8" s="32">
        <v>7</v>
      </c>
      <c r="B8" s="33">
        <v>18</v>
      </c>
      <c r="C8" s="32">
        <v>54839</v>
      </c>
      <c r="D8" s="32">
        <v>156278.870088889</v>
      </c>
      <c r="E8" s="32">
        <v>122500.082382051</v>
      </c>
      <c r="F8" s="32">
        <v>33778.787706837596</v>
      </c>
      <c r="G8" s="32">
        <v>122500.082382051</v>
      </c>
      <c r="H8" s="32">
        <v>0.21614430464991699</v>
      </c>
    </row>
    <row r="9" spans="1:8" ht="14.25" x14ac:dyDescent="0.2">
      <c r="A9" s="32">
        <v>8</v>
      </c>
      <c r="B9" s="33">
        <v>19</v>
      </c>
      <c r="C9" s="32">
        <v>15308</v>
      </c>
      <c r="D9" s="32">
        <v>93056.998463247903</v>
      </c>
      <c r="E9" s="32">
        <v>71226.6198239316</v>
      </c>
      <c r="F9" s="32">
        <v>21830.378639316201</v>
      </c>
      <c r="G9" s="32">
        <v>71226.6198239316</v>
      </c>
      <c r="H9" s="32">
        <v>0.23459147619013301</v>
      </c>
    </row>
    <row r="10" spans="1:8" ht="14.25" x14ac:dyDescent="0.2">
      <c r="A10" s="32">
        <v>9</v>
      </c>
      <c r="B10" s="33">
        <v>21</v>
      </c>
      <c r="C10" s="32">
        <v>213576</v>
      </c>
      <c r="D10" s="32">
        <v>755318.55367606797</v>
      </c>
      <c r="E10" s="32">
        <v>733107.10572051303</v>
      </c>
      <c r="F10" s="32">
        <v>22211.447955555599</v>
      </c>
      <c r="G10" s="32">
        <v>733107.10572051303</v>
      </c>
      <c r="H10" s="35">
        <v>2.9406728919148601E-2</v>
      </c>
    </row>
    <row r="11" spans="1:8" ht="14.25" x14ac:dyDescent="0.2">
      <c r="A11" s="32">
        <v>10</v>
      </c>
      <c r="B11" s="33">
        <v>22</v>
      </c>
      <c r="C11" s="32">
        <v>38000</v>
      </c>
      <c r="D11" s="32">
        <v>487476.28893333301</v>
      </c>
      <c r="E11" s="32">
        <v>437937.24656666699</v>
      </c>
      <c r="F11" s="32">
        <v>49539.042366666697</v>
      </c>
      <c r="G11" s="32">
        <v>437937.24656666699</v>
      </c>
      <c r="H11" s="32">
        <v>0.101623491216496</v>
      </c>
    </row>
    <row r="12" spans="1:8" ht="14.25" x14ac:dyDescent="0.2">
      <c r="A12" s="32">
        <v>11</v>
      </c>
      <c r="B12" s="33">
        <v>23</v>
      </c>
      <c r="C12" s="32">
        <v>180248.09700000001</v>
      </c>
      <c r="D12" s="32">
        <v>1394246.69537334</v>
      </c>
      <c r="E12" s="32">
        <v>1239179.93630063</v>
      </c>
      <c r="F12" s="32">
        <v>155066.75907271</v>
      </c>
      <c r="G12" s="32">
        <v>1239179.93630063</v>
      </c>
      <c r="H12" s="32">
        <v>0.11121902571997</v>
      </c>
    </row>
    <row r="13" spans="1:8" ht="14.25" x14ac:dyDescent="0.2">
      <c r="A13" s="32">
        <v>12</v>
      </c>
      <c r="B13" s="33">
        <v>24</v>
      </c>
      <c r="C13" s="32">
        <v>18320.058000000001</v>
      </c>
      <c r="D13" s="32">
        <v>432064.99160341901</v>
      </c>
      <c r="E13" s="32">
        <v>391774.072708547</v>
      </c>
      <c r="F13" s="32">
        <v>40290.9188948718</v>
      </c>
      <c r="G13" s="32">
        <v>391774.072708547</v>
      </c>
      <c r="H13" s="32">
        <v>9.3251986802610001E-2</v>
      </c>
    </row>
    <row r="14" spans="1:8" ht="14.25" x14ac:dyDescent="0.2">
      <c r="A14" s="32">
        <v>13</v>
      </c>
      <c r="B14" s="33">
        <v>25</v>
      </c>
      <c r="C14" s="32">
        <v>68389</v>
      </c>
      <c r="D14" s="32">
        <v>735962.21779999998</v>
      </c>
      <c r="E14" s="32">
        <v>669204.27819999994</v>
      </c>
      <c r="F14" s="32">
        <v>66757.939599999998</v>
      </c>
      <c r="G14" s="32">
        <v>669204.27819999994</v>
      </c>
      <c r="H14" s="32">
        <v>9.0708378752863694E-2</v>
      </c>
    </row>
    <row r="15" spans="1:8" ht="14.25" x14ac:dyDescent="0.2">
      <c r="A15" s="32">
        <v>14</v>
      </c>
      <c r="B15" s="33">
        <v>26</v>
      </c>
      <c r="C15" s="32">
        <v>56596</v>
      </c>
      <c r="D15" s="32">
        <v>254905.72485537399</v>
      </c>
      <c r="E15" s="32">
        <v>222506.31875370999</v>
      </c>
      <c r="F15" s="32">
        <v>32399.406101664001</v>
      </c>
      <c r="G15" s="32">
        <v>222506.31875370999</v>
      </c>
      <c r="H15" s="32">
        <v>0.12710348549467301</v>
      </c>
    </row>
    <row r="16" spans="1:8" ht="14.25" x14ac:dyDescent="0.2">
      <c r="A16" s="32">
        <v>15</v>
      </c>
      <c r="B16" s="33">
        <v>27</v>
      </c>
      <c r="C16" s="32">
        <v>148044.51800000001</v>
      </c>
      <c r="D16" s="32">
        <v>1038911.04589316</v>
      </c>
      <c r="E16" s="32">
        <v>911348.08897948696</v>
      </c>
      <c r="F16" s="32">
        <v>127562.95691367501</v>
      </c>
      <c r="G16" s="32">
        <v>911348.08897948696</v>
      </c>
      <c r="H16" s="32">
        <v>0.122785254250529</v>
      </c>
    </row>
    <row r="17" spans="1:8" ht="14.25" x14ac:dyDescent="0.2">
      <c r="A17" s="32">
        <v>16</v>
      </c>
      <c r="B17" s="33">
        <v>29</v>
      </c>
      <c r="C17" s="32">
        <v>175416</v>
      </c>
      <c r="D17" s="32">
        <v>2149402.1391094001</v>
      </c>
      <c r="E17" s="32">
        <v>1959020.3701051299</v>
      </c>
      <c r="F17" s="32">
        <v>190381.76900427401</v>
      </c>
      <c r="G17" s="32">
        <v>1959020.3701051299</v>
      </c>
      <c r="H17" s="32">
        <v>8.8574290282951704E-2</v>
      </c>
    </row>
    <row r="18" spans="1:8" ht="14.25" x14ac:dyDescent="0.2">
      <c r="A18" s="32">
        <v>17</v>
      </c>
      <c r="B18" s="33">
        <v>31</v>
      </c>
      <c r="C18" s="32">
        <v>25622.594000000001</v>
      </c>
      <c r="D18" s="32">
        <v>215248.201724718</v>
      </c>
      <c r="E18" s="32">
        <v>180338.20997273599</v>
      </c>
      <c r="F18" s="32">
        <v>34909.991751982598</v>
      </c>
      <c r="G18" s="32">
        <v>180338.20997273599</v>
      </c>
      <c r="H18" s="32">
        <v>0.16218482418092001</v>
      </c>
    </row>
    <row r="19" spans="1:8" ht="14.25" x14ac:dyDescent="0.2">
      <c r="A19" s="32">
        <v>18</v>
      </c>
      <c r="B19" s="33">
        <v>32</v>
      </c>
      <c r="C19" s="32">
        <v>14551.181</v>
      </c>
      <c r="D19" s="32">
        <v>204825.99044535999</v>
      </c>
      <c r="E19" s="32">
        <v>193008.71687003499</v>
      </c>
      <c r="F19" s="32">
        <v>11817.2735753244</v>
      </c>
      <c r="G19" s="32">
        <v>193008.71687003499</v>
      </c>
      <c r="H19" s="32">
        <v>5.7694209360978597E-2</v>
      </c>
    </row>
    <row r="20" spans="1:8" ht="14.25" x14ac:dyDescent="0.2">
      <c r="A20" s="32">
        <v>19</v>
      </c>
      <c r="B20" s="33">
        <v>33</v>
      </c>
      <c r="C20" s="32">
        <v>34645.326999999997</v>
      </c>
      <c r="D20" s="32">
        <v>472155.81928282301</v>
      </c>
      <c r="E20" s="32">
        <v>371217.25383504102</v>
      </c>
      <c r="F20" s="32">
        <v>100938.56544778201</v>
      </c>
      <c r="G20" s="32">
        <v>371217.25383504102</v>
      </c>
      <c r="H20" s="32">
        <v>0.21378231788205401</v>
      </c>
    </row>
    <row r="21" spans="1:8" ht="14.25" x14ac:dyDescent="0.2">
      <c r="A21" s="32">
        <v>20</v>
      </c>
      <c r="B21" s="33">
        <v>34</v>
      </c>
      <c r="C21" s="32">
        <v>38990.813000000002</v>
      </c>
      <c r="D21" s="32">
        <v>206939.00607299799</v>
      </c>
      <c r="E21" s="32">
        <v>149269.962145495</v>
      </c>
      <c r="F21" s="32">
        <v>57669.0439275026</v>
      </c>
      <c r="G21" s="32">
        <v>149269.962145495</v>
      </c>
      <c r="H21" s="32">
        <v>0.27867652900178702</v>
      </c>
    </row>
    <row r="22" spans="1:8" ht="14.25" x14ac:dyDescent="0.2">
      <c r="A22" s="32">
        <v>21</v>
      </c>
      <c r="B22" s="33">
        <v>35</v>
      </c>
      <c r="C22" s="32">
        <v>31519.510999999999</v>
      </c>
      <c r="D22" s="32">
        <v>735049.62638141599</v>
      </c>
      <c r="E22" s="32">
        <v>711991.82354247803</v>
      </c>
      <c r="F22" s="32">
        <v>23057.8028389381</v>
      </c>
      <c r="G22" s="32">
        <v>711991.82354247803</v>
      </c>
      <c r="H22" s="32">
        <v>3.1369042322284497E-2</v>
      </c>
    </row>
    <row r="23" spans="1:8" ht="14.25" x14ac:dyDescent="0.2">
      <c r="A23" s="32">
        <v>22</v>
      </c>
      <c r="B23" s="33">
        <v>36</v>
      </c>
      <c r="C23" s="32">
        <v>138827.49900000001</v>
      </c>
      <c r="D23" s="32">
        <v>628938.98555929202</v>
      </c>
      <c r="E23" s="32">
        <v>530547.18001339806</v>
      </c>
      <c r="F23" s="32">
        <v>98391.805545893701</v>
      </c>
      <c r="G23" s="32">
        <v>530547.18001339806</v>
      </c>
      <c r="H23" s="32">
        <v>0.156440939113351</v>
      </c>
    </row>
    <row r="24" spans="1:8" ht="14.25" x14ac:dyDescent="0.2">
      <c r="A24" s="32">
        <v>23</v>
      </c>
      <c r="B24" s="33">
        <v>37</v>
      </c>
      <c r="C24" s="32">
        <v>106970.677</v>
      </c>
      <c r="D24" s="32">
        <v>1078166.2487424801</v>
      </c>
      <c r="E24" s="32">
        <v>943727.74088928197</v>
      </c>
      <c r="F24" s="32">
        <v>134438.507853196</v>
      </c>
      <c r="G24" s="32">
        <v>943727.74088928197</v>
      </c>
      <c r="H24" s="32">
        <v>0.124691816322389</v>
      </c>
    </row>
    <row r="25" spans="1:8" ht="14.25" x14ac:dyDescent="0.2">
      <c r="A25" s="32">
        <v>24</v>
      </c>
      <c r="B25" s="33">
        <v>38</v>
      </c>
      <c r="C25" s="32">
        <v>125957.36599999999</v>
      </c>
      <c r="D25" s="32">
        <v>574813.96931061905</v>
      </c>
      <c r="E25" s="32">
        <v>548688.42206902697</v>
      </c>
      <c r="F25" s="32">
        <v>26125.5472415929</v>
      </c>
      <c r="G25" s="32">
        <v>548688.42206902697</v>
      </c>
      <c r="H25" s="32">
        <v>4.5450438987983503E-2</v>
      </c>
    </row>
    <row r="26" spans="1:8" ht="14.25" x14ac:dyDescent="0.2">
      <c r="A26" s="32">
        <v>25</v>
      </c>
      <c r="B26" s="33">
        <v>39</v>
      </c>
      <c r="C26" s="32">
        <v>68790.551000000007</v>
      </c>
      <c r="D26" s="32">
        <v>99547.787012639004</v>
      </c>
      <c r="E26" s="32">
        <v>69742.344686943601</v>
      </c>
      <c r="F26" s="32">
        <v>29805.4423256954</v>
      </c>
      <c r="G26" s="32">
        <v>69742.344686943601</v>
      </c>
      <c r="H26" s="32">
        <v>0.299408386867617</v>
      </c>
    </row>
    <row r="27" spans="1:8" ht="14.25" x14ac:dyDescent="0.2">
      <c r="A27" s="32">
        <v>26</v>
      </c>
      <c r="B27" s="33">
        <v>42</v>
      </c>
      <c r="C27" s="32">
        <v>8210.8089999999993</v>
      </c>
      <c r="D27" s="32">
        <v>133080.17980000001</v>
      </c>
      <c r="E27" s="32">
        <v>116559.05650000001</v>
      </c>
      <c r="F27" s="32">
        <v>16521.123299999999</v>
      </c>
      <c r="G27" s="32">
        <v>116559.05650000001</v>
      </c>
      <c r="H27" s="32">
        <v>0.12414413119090199</v>
      </c>
    </row>
    <row r="28" spans="1:8" ht="14.25" x14ac:dyDescent="0.2">
      <c r="A28" s="32">
        <v>27</v>
      </c>
      <c r="B28" s="33">
        <v>75</v>
      </c>
      <c r="C28" s="32">
        <v>197</v>
      </c>
      <c r="D28" s="32">
        <v>96630.341880341904</v>
      </c>
      <c r="E28" s="32">
        <v>91787.408119658096</v>
      </c>
      <c r="F28" s="32">
        <v>4842.9337606837598</v>
      </c>
      <c r="G28" s="32">
        <v>91787.408119658096</v>
      </c>
      <c r="H28" s="32">
        <v>5.0118147845123098E-2</v>
      </c>
    </row>
    <row r="29" spans="1:8" ht="14.25" x14ac:dyDescent="0.2">
      <c r="A29" s="32">
        <v>28</v>
      </c>
      <c r="B29" s="33">
        <v>76</v>
      </c>
      <c r="C29" s="32">
        <v>1675</v>
      </c>
      <c r="D29" s="32">
        <v>318025.55779829097</v>
      </c>
      <c r="E29" s="32">
        <v>302568.074677778</v>
      </c>
      <c r="F29" s="32">
        <v>15457.483120512799</v>
      </c>
      <c r="G29" s="32">
        <v>302568.074677778</v>
      </c>
      <c r="H29" s="32">
        <v>4.8604531118586397E-2</v>
      </c>
    </row>
    <row r="30" spans="1:8" ht="14.25" x14ac:dyDescent="0.2">
      <c r="A30" s="32">
        <v>29</v>
      </c>
      <c r="B30" s="33">
        <v>99</v>
      </c>
      <c r="C30" s="32">
        <v>13</v>
      </c>
      <c r="D30" s="32">
        <v>5151.2820512820499</v>
      </c>
      <c r="E30" s="32">
        <v>4433.6923076923104</v>
      </c>
      <c r="F30" s="32">
        <v>717.58974358974399</v>
      </c>
      <c r="G30" s="32">
        <v>4433.6923076923104</v>
      </c>
      <c r="H30" s="32">
        <v>0.13930313588850199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64</v>
      </c>
      <c r="D32" s="38">
        <v>88314.64</v>
      </c>
      <c r="E32" s="38">
        <v>89363.42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105</v>
      </c>
      <c r="D33" s="38">
        <v>292822.77</v>
      </c>
      <c r="E33" s="38">
        <v>340103.62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66</v>
      </c>
      <c r="D34" s="38">
        <v>176510.32</v>
      </c>
      <c r="E34" s="38">
        <v>182535.15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99</v>
      </c>
      <c r="D35" s="38">
        <v>180479.65</v>
      </c>
      <c r="E35" s="38">
        <v>210620.75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2</v>
      </c>
      <c r="D36" s="38">
        <v>0.89</v>
      </c>
      <c r="E36" s="38">
        <v>0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80</v>
      </c>
      <c r="D37" s="38">
        <v>113756.44</v>
      </c>
      <c r="E37" s="38">
        <v>126526.5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29</v>
      </c>
      <c r="D38" s="38">
        <v>35079.519999999997</v>
      </c>
      <c r="E38" s="38">
        <v>30274.31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2015-05-23T00:25:49Z</dcterms:modified>
</cp:coreProperties>
</file>