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E4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<sst xmlns="http://schemas.openxmlformats.org/spreadsheetml/2006/main" count="117" uniqueCount="74">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</sst>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" sqref="E4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13262017.467300002</v>
      </c>
      <c r="F3" s="25">
        <f>RA!I7</f>
        <v>1747300.9268</v>
      </c>
      <c r="G3" s="16">
        <f>SUM(G4:G40)</f>
        <v>11514716.540500002</v>
      </c>
      <c r="H3" s="27">
        <f>RA!J7</f>
        <v>13.1752271561118</v>
      </c>
      <c r="I3" s="20">
        <f>SUM(I4:I40)</f>
        <v>13262020.954729779</v>
      </c>
      <c r="J3" s="21">
        <f>SUM(J4:J40)</f>
        <v>11514716.606761314</v>
      </c>
      <c r="K3" s="22">
        <f>E3-I3</f>
        <v>-3.4874297771602869</v>
      </c>
      <c r="L3" s="22">
        <f>G3-J3</f>
        <v>-6.6261311993002892E-2</v>
      </c>
    </row>
    <row r="4" spans="1:13" x14ac:dyDescent="0.15">
      <c r="A4" s="44">
        <f>RA!A8</f>
        <v>42151</v>
      </c>
      <c r="B4" s="12">
        <v>12</v>
      </c>
      <c r="C4" s="41" t="s">
        <v>6</v>
      </c>
      <c r="D4" s="41"/>
      <c r="E4" s="15">
        <f>VLOOKUP(C4,RA!B8:D36,3,0)</f>
        <v>420421.3786</v>
      </c>
      <c r="F4" s="25">
        <f>VLOOKUP(C4,RA!B8:I39,8,0)</f>
        <v>118406.63710000001</v>
      </c>
      <c r="G4" s="16">
        <f t="shared" ref="G4:G40" si="0">E4-F4</f>
        <v>302014.7415</v>
      </c>
      <c r="H4" s="27">
        <f>RA!J8</f>
        <v>28.1638002078518</v>
      </c>
      <c r="I4" s="20">
        <f>VLOOKUP(B4,RMS!B:D,3,FALSE)</f>
        <v>420421.958177778</v>
      </c>
      <c r="J4" s="21">
        <f>VLOOKUP(B4,RMS!B:E,4,FALSE)</f>
        <v>302014.75421025598</v>
      </c>
      <c r="K4" s="22">
        <f t="shared" ref="K4:K40" si="1">E4-I4</f>
        <v>-0.57957777800038457</v>
      </c>
      <c r="L4" s="22">
        <f t="shared" ref="L4:L40" si="2">G4-J4</f>
        <v>-1.2710255978163332E-2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59394.835899999998</v>
      </c>
      <c r="F5" s="25">
        <f>VLOOKUP(C5,RA!B9:I40,8,0)</f>
        <v>13997.563599999999</v>
      </c>
      <c r="G5" s="16">
        <f t="shared" si="0"/>
        <v>45397.272299999997</v>
      </c>
      <c r="H5" s="27">
        <f>RA!J9</f>
        <v>23.566970744000301</v>
      </c>
      <c r="I5" s="20">
        <f>VLOOKUP(B5,RMS!B:D,3,FALSE)</f>
        <v>59394.8629111111</v>
      </c>
      <c r="J5" s="21">
        <f>VLOOKUP(B5,RMS!B:E,4,FALSE)</f>
        <v>45397.262681824403</v>
      </c>
      <c r="K5" s="22">
        <f t="shared" si="1"/>
        <v>-2.7011111102183349E-2</v>
      </c>
      <c r="L5" s="22">
        <f t="shared" si="2"/>
        <v>9.6181755943689495E-3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116852.1529</v>
      </c>
      <c r="F6" s="25">
        <f>VLOOKUP(C6,RA!B10:I41,8,0)</f>
        <v>34475.756600000001</v>
      </c>
      <c r="G6" s="16">
        <f t="shared" si="0"/>
        <v>82376.396299999993</v>
      </c>
      <c r="H6" s="27">
        <f>RA!J10</f>
        <v>29.503741047461698</v>
      </c>
      <c r="I6" s="20">
        <f>VLOOKUP(B6,RMS!B:D,3,FALSE)</f>
        <v>116853.855141026</v>
      </c>
      <c r="J6" s="21">
        <f>VLOOKUP(B6,RMS!B:E,4,FALSE)</f>
        <v>82376.396273504302</v>
      </c>
      <c r="K6" s="22">
        <f>E6-I6</f>
        <v>-1.7022410259960452</v>
      </c>
      <c r="L6" s="22">
        <f t="shared" si="2"/>
        <v>2.6495690690353513E-5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60397.6129</v>
      </c>
      <c r="F7" s="25">
        <f>VLOOKUP(C7,RA!B11:I42,8,0)</f>
        <v>14557.0278</v>
      </c>
      <c r="G7" s="16">
        <f t="shared" si="0"/>
        <v>45840.585099999997</v>
      </c>
      <c r="H7" s="27">
        <f>RA!J11</f>
        <v>24.101991951407101</v>
      </c>
      <c r="I7" s="20">
        <f>VLOOKUP(B7,RMS!B:D,3,FALSE)</f>
        <v>60397.6371606838</v>
      </c>
      <c r="J7" s="21">
        <f>VLOOKUP(B7,RMS!B:E,4,FALSE)</f>
        <v>45840.584911111102</v>
      </c>
      <c r="K7" s="22">
        <f t="shared" si="1"/>
        <v>-2.426068380009383E-2</v>
      </c>
      <c r="L7" s="22">
        <f t="shared" si="2"/>
        <v>1.8888889462687075E-4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151575.64610000001</v>
      </c>
      <c r="F8" s="25">
        <f>VLOOKUP(C8,RA!B12:I43,8,0)</f>
        <v>28335.707900000001</v>
      </c>
      <c r="G8" s="16">
        <f t="shared" si="0"/>
        <v>123239.9382</v>
      </c>
      <c r="H8" s="27">
        <f>RA!J12</f>
        <v>18.694103326668898</v>
      </c>
      <c r="I8" s="20">
        <f>VLOOKUP(B8,RMS!B:D,3,FALSE)</f>
        <v>151575.64452222199</v>
      </c>
      <c r="J8" s="21">
        <f>VLOOKUP(B8,RMS!B:E,4,FALSE)</f>
        <v>123239.939194017</v>
      </c>
      <c r="K8" s="22">
        <f t="shared" si="1"/>
        <v>1.5777780208736658E-3</v>
      </c>
      <c r="L8" s="22">
        <f t="shared" si="2"/>
        <v>-9.9401699844747782E-4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221344.00200000001</v>
      </c>
      <c r="F9" s="25">
        <f>VLOOKUP(C9,RA!B13:I44,8,0)</f>
        <v>69172.045100000003</v>
      </c>
      <c r="G9" s="16">
        <f t="shared" si="0"/>
        <v>152171.95689999999</v>
      </c>
      <c r="H9" s="27">
        <f>RA!J13</f>
        <v>31.2509236640621</v>
      </c>
      <c r="I9" s="20">
        <f>VLOOKUP(B9,RMS!B:D,3,FALSE)</f>
        <v>221344.18022649601</v>
      </c>
      <c r="J9" s="21">
        <f>VLOOKUP(B9,RMS!B:E,4,FALSE)</f>
        <v>152171.955311111</v>
      </c>
      <c r="K9" s="22">
        <f t="shared" si="1"/>
        <v>-0.17822649600566365</v>
      </c>
      <c r="L9" s="22">
        <f t="shared" si="2"/>
        <v>1.588888990227133E-3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137268.7268</v>
      </c>
      <c r="F10" s="25">
        <f>VLOOKUP(C10,RA!B14:I45,8,0)</f>
        <v>29863.739699999998</v>
      </c>
      <c r="G10" s="16">
        <f t="shared" si="0"/>
        <v>107404.9871</v>
      </c>
      <c r="H10" s="27">
        <f>RA!J14</f>
        <v>21.7556761807162</v>
      </c>
      <c r="I10" s="20">
        <f>VLOOKUP(B10,RMS!B:D,3,FALSE)</f>
        <v>137268.71535213699</v>
      </c>
      <c r="J10" s="21">
        <f>VLOOKUP(B10,RMS!B:E,4,FALSE)</f>
        <v>107404.98508888901</v>
      </c>
      <c r="K10" s="22">
        <f t="shared" si="1"/>
        <v>1.1447863013017923E-2</v>
      </c>
      <c r="L10" s="22">
        <f t="shared" si="2"/>
        <v>2.0111109915887937E-3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88310.417300000001</v>
      </c>
      <c r="F11" s="25">
        <f>VLOOKUP(C11,RA!B15:I46,8,0)</f>
        <v>24685.236499999999</v>
      </c>
      <c r="G11" s="16">
        <f t="shared" si="0"/>
        <v>63625.180800000002</v>
      </c>
      <c r="H11" s="27">
        <f>RA!J15</f>
        <v>27.952802460599401</v>
      </c>
      <c r="I11" s="20">
        <f>VLOOKUP(B11,RMS!B:D,3,FALSE)</f>
        <v>88310.494694871799</v>
      </c>
      <c r="J11" s="21">
        <f>VLOOKUP(B11,RMS!B:E,4,FALSE)</f>
        <v>63625.181152991499</v>
      </c>
      <c r="K11" s="22">
        <f t="shared" si="1"/>
        <v>-7.7394871797878295E-2</v>
      </c>
      <c r="L11" s="22">
        <f t="shared" si="2"/>
        <v>-3.5299149749334902E-4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651074.50120000006</v>
      </c>
      <c r="F12" s="25">
        <f>VLOOKUP(C12,RA!B16:I47,8,0)</f>
        <v>50519.066700000003</v>
      </c>
      <c r="G12" s="16">
        <f t="shared" si="0"/>
        <v>600555.43450000009</v>
      </c>
      <c r="H12" s="27">
        <f>RA!J16</f>
        <v>7.7593373119186699</v>
      </c>
      <c r="I12" s="20">
        <f>VLOOKUP(B12,RMS!B:D,3,FALSE)</f>
        <v>651074.07252905995</v>
      </c>
      <c r="J12" s="21">
        <f>VLOOKUP(B12,RMS!B:E,4,FALSE)</f>
        <v>600555.43510512798</v>
      </c>
      <c r="K12" s="22">
        <f t="shared" si="1"/>
        <v>0.42867094010580331</v>
      </c>
      <c r="L12" s="22">
        <f t="shared" si="2"/>
        <v>-6.0512789059430361E-4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426562.00260000001</v>
      </c>
      <c r="F13" s="25">
        <f>VLOOKUP(C13,RA!B17:I48,8,0)</f>
        <v>40363.855100000001</v>
      </c>
      <c r="G13" s="16">
        <f t="shared" si="0"/>
        <v>386198.14750000002</v>
      </c>
      <c r="H13" s="27">
        <f>RA!J17</f>
        <v>9.46259977540719</v>
      </c>
      <c r="I13" s="20">
        <f>VLOOKUP(B13,RMS!B:D,3,FALSE)</f>
        <v>426561.88942307699</v>
      </c>
      <c r="J13" s="21">
        <f>VLOOKUP(B13,RMS!B:E,4,FALSE)</f>
        <v>386198.14832393202</v>
      </c>
      <c r="K13" s="22">
        <f t="shared" si="1"/>
        <v>0.11317692301236093</v>
      </c>
      <c r="L13" s="22">
        <f t="shared" si="2"/>
        <v>-8.2393200136721134E-4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1163419.4532999999</v>
      </c>
      <c r="F14" s="25">
        <f>VLOOKUP(C14,RA!B18:I49,8,0)</f>
        <v>187858.11259999999</v>
      </c>
      <c r="G14" s="16">
        <f t="shared" si="0"/>
        <v>975561.34069999994</v>
      </c>
      <c r="H14" s="27">
        <f>RA!J18</f>
        <v>16.1470664829565</v>
      </c>
      <c r="I14" s="20">
        <f>VLOOKUP(B14,RMS!B:D,3,FALSE)</f>
        <v>1163419.3574970099</v>
      </c>
      <c r="J14" s="21">
        <f>VLOOKUP(B14,RMS!B:E,4,FALSE)</f>
        <v>975561.33508870006</v>
      </c>
      <c r="K14" s="22">
        <f t="shared" si="1"/>
        <v>9.5802990021184087E-2</v>
      </c>
      <c r="L14" s="22">
        <f t="shared" si="2"/>
        <v>5.6112998863682151E-3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506438.6764</v>
      </c>
      <c r="F15" s="25">
        <f>VLOOKUP(C15,RA!B19:I50,8,0)</f>
        <v>47074.629200000003</v>
      </c>
      <c r="G15" s="16">
        <f t="shared" si="0"/>
        <v>459364.04719999997</v>
      </c>
      <c r="H15" s="27">
        <f>RA!J19</f>
        <v>9.2952279108357594</v>
      </c>
      <c r="I15" s="20">
        <f>VLOOKUP(B15,RMS!B:D,3,FALSE)</f>
        <v>506438.65376923099</v>
      </c>
      <c r="J15" s="21">
        <f>VLOOKUP(B15,RMS!B:E,4,FALSE)</f>
        <v>459364.04836752103</v>
      </c>
      <c r="K15" s="22">
        <f t="shared" si="1"/>
        <v>2.2630769002716988E-2</v>
      </c>
      <c r="L15" s="22">
        <f t="shared" si="2"/>
        <v>-1.1675210553221405E-3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741720.73750000005</v>
      </c>
      <c r="F16" s="25">
        <f>VLOOKUP(C16,RA!B20:I51,8,0)</f>
        <v>77698.5625</v>
      </c>
      <c r="G16" s="16">
        <f t="shared" si="0"/>
        <v>664022.17500000005</v>
      </c>
      <c r="H16" s="27">
        <f>RA!J20</f>
        <v>10.475446966992701</v>
      </c>
      <c r="I16" s="20">
        <f>VLOOKUP(B16,RMS!B:D,3,FALSE)</f>
        <v>741720.90969999996</v>
      </c>
      <c r="J16" s="21">
        <f>VLOOKUP(B16,RMS!B:E,4,FALSE)</f>
        <v>664022.17500000005</v>
      </c>
      <c r="K16" s="22">
        <f t="shared" si="1"/>
        <v>-0.17219999991357327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244018.92360000001</v>
      </c>
      <c r="F17" s="25">
        <f>VLOOKUP(C17,RA!B21:I52,8,0)</f>
        <v>36292.951500000003</v>
      </c>
      <c r="G17" s="16">
        <f t="shared" si="0"/>
        <v>207725.97210000001</v>
      </c>
      <c r="H17" s="27">
        <f>RA!J21</f>
        <v>14.873006963792699</v>
      </c>
      <c r="I17" s="20">
        <f>VLOOKUP(B17,RMS!B:D,3,FALSE)</f>
        <v>244018.753449315</v>
      </c>
      <c r="J17" s="21">
        <f>VLOOKUP(B17,RMS!B:E,4,FALSE)</f>
        <v>207725.972013055</v>
      </c>
      <c r="K17" s="22">
        <f t="shared" si="1"/>
        <v>0.17015068500768393</v>
      </c>
      <c r="L17" s="22">
        <f t="shared" si="2"/>
        <v>8.694501593708992E-5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1058632.8236</v>
      </c>
      <c r="F18" s="25">
        <f>VLOOKUP(C18,RA!B22:I53,8,0)</f>
        <v>137414.72289999999</v>
      </c>
      <c r="G18" s="16">
        <f t="shared" si="0"/>
        <v>921218.10070000007</v>
      </c>
      <c r="H18" s="27">
        <f>RA!J22</f>
        <v>12.980395075292099</v>
      </c>
      <c r="I18" s="20">
        <f>VLOOKUP(B18,RMS!B:D,3,FALSE)</f>
        <v>1058633.6196812</v>
      </c>
      <c r="J18" s="21">
        <f>VLOOKUP(B18,RMS!B:E,4,FALSE)</f>
        <v>921218.09994359</v>
      </c>
      <c r="K18" s="22">
        <f t="shared" si="1"/>
        <v>-0.7960812000092119</v>
      </c>
      <c r="L18" s="22">
        <f t="shared" si="2"/>
        <v>7.5641006696969271E-4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2052394.4521999999</v>
      </c>
      <c r="F19" s="25">
        <f>VLOOKUP(C19,RA!B23:I54,8,0)</f>
        <v>318306.41460000002</v>
      </c>
      <c r="G19" s="16">
        <f t="shared" si="0"/>
        <v>1734088.0375999999</v>
      </c>
      <c r="H19" s="27">
        <f>RA!J23</f>
        <v>15.5090272368843</v>
      </c>
      <c r="I19" s="20">
        <f>VLOOKUP(B19,RMS!B:D,3,FALSE)</f>
        <v>2052395.3962119699</v>
      </c>
      <c r="J19" s="21">
        <f>VLOOKUP(B19,RMS!B:E,4,FALSE)</f>
        <v>1734088.0663974399</v>
      </c>
      <c r="K19" s="22">
        <f t="shared" si="1"/>
        <v>-0.9440119699575007</v>
      </c>
      <c r="L19" s="22">
        <f t="shared" si="2"/>
        <v>-2.8797439998015761E-2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181835.26269999999</v>
      </c>
      <c r="F20" s="25">
        <f>VLOOKUP(C20,RA!B24:I55,8,0)</f>
        <v>33048.6342</v>
      </c>
      <c r="G20" s="16">
        <f t="shared" si="0"/>
        <v>148786.62849999999</v>
      </c>
      <c r="H20" s="27">
        <f>RA!J24</f>
        <v>18.175041358465801</v>
      </c>
      <c r="I20" s="20">
        <f>VLOOKUP(B20,RMS!B:D,3,FALSE)</f>
        <v>181835.25708804201</v>
      </c>
      <c r="J20" s="21">
        <f>VLOOKUP(B20,RMS!B:E,4,FALSE)</f>
        <v>148786.62645057499</v>
      </c>
      <c r="K20" s="22">
        <f t="shared" si="1"/>
        <v>5.6119579821825027E-3</v>
      </c>
      <c r="L20" s="22">
        <f t="shared" si="2"/>
        <v>2.0494250056799501E-3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191489.55160000001</v>
      </c>
      <c r="F21" s="25">
        <f>VLOOKUP(C21,RA!B25:I56,8,0)</f>
        <v>15477.023499999999</v>
      </c>
      <c r="G21" s="16">
        <f t="shared" si="0"/>
        <v>176012.5281</v>
      </c>
      <c r="H21" s="27">
        <f>RA!J25</f>
        <v>8.0824375902920007</v>
      </c>
      <c r="I21" s="20">
        <f>VLOOKUP(B21,RMS!B:D,3,FALSE)</f>
        <v>191489.55093597301</v>
      </c>
      <c r="J21" s="21">
        <f>VLOOKUP(B21,RMS!B:E,4,FALSE)</f>
        <v>176012.574128101</v>
      </c>
      <c r="K21" s="22">
        <f t="shared" si="1"/>
        <v>6.6402700031176209E-4</v>
      </c>
      <c r="L21" s="22">
        <f t="shared" si="2"/>
        <v>-4.6028101001866162E-2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461492.1312</v>
      </c>
      <c r="F22" s="25">
        <f>VLOOKUP(C22,RA!B26:I57,8,0)</f>
        <v>106156.1286</v>
      </c>
      <c r="G22" s="16">
        <f t="shared" si="0"/>
        <v>355336.00260000001</v>
      </c>
      <c r="H22" s="27">
        <f>RA!J26</f>
        <v>23.002803606632799</v>
      </c>
      <c r="I22" s="20">
        <f>VLOOKUP(B22,RMS!B:D,3,FALSE)</f>
        <v>461492.16332448402</v>
      </c>
      <c r="J22" s="21">
        <f>VLOOKUP(B22,RMS!B:E,4,FALSE)</f>
        <v>355335.992603291</v>
      </c>
      <c r="K22" s="22">
        <f t="shared" si="1"/>
        <v>-3.2124484016094357E-2</v>
      </c>
      <c r="L22" s="22">
        <f t="shared" si="2"/>
        <v>9.9967090063728392E-3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188084.97959999999</v>
      </c>
      <c r="F23" s="25">
        <f>VLOOKUP(C23,RA!B27:I58,8,0)</f>
        <v>53464.900699999998</v>
      </c>
      <c r="G23" s="16">
        <f t="shared" si="0"/>
        <v>134620.07889999999</v>
      </c>
      <c r="H23" s="27">
        <f>RA!J27</f>
        <v>28.4259279043461</v>
      </c>
      <c r="I23" s="20">
        <f>VLOOKUP(B23,RMS!B:D,3,FALSE)</f>
        <v>188084.856973769</v>
      </c>
      <c r="J23" s="21">
        <f>VLOOKUP(B23,RMS!B:E,4,FALSE)</f>
        <v>134620.08246142001</v>
      </c>
      <c r="K23" s="22">
        <f t="shared" si="1"/>
        <v>0.12262623099377379</v>
      </c>
      <c r="L23" s="22">
        <f t="shared" si="2"/>
        <v>-3.5614200169220567E-3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684826.40240000002</v>
      </c>
      <c r="F24" s="25">
        <f>VLOOKUP(C24,RA!B28:I59,8,0)</f>
        <v>24679.233199999999</v>
      </c>
      <c r="G24" s="16">
        <f t="shared" si="0"/>
        <v>660147.1692</v>
      </c>
      <c r="H24" s="27">
        <f>RA!J28</f>
        <v>3.60372104718958</v>
      </c>
      <c r="I24" s="20">
        <f>VLOOKUP(B24,RMS!B:D,3,FALSE)</f>
        <v>684826.399711504</v>
      </c>
      <c r="J24" s="21">
        <f>VLOOKUP(B24,RMS!B:E,4,FALSE)</f>
        <v>660147.17348053097</v>
      </c>
      <c r="K24" s="22">
        <f t="shared" si="1"/>
        <v>2.6884960243478417E-3</v>
      </c>
      <c r="L24" s="22">
        <f t="shared" si="2"/>
        <v>-4.2805309640243649E-3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565630.42469999997</v>
      </c>
      <c r="F25" s="25">
        <f>VLOOKUP(C25,RA!B29:I60,8,0)</f>
        <v>92951.302500000005</v>
      </c>
      <c r="G25" s="16">
        <f t="shared" si="0"/>
        <v>472679.12219999998</v>
      </c>
      <c r="H25" s="27">
        <f>RA!J29</f>
        <v>16.433221842566098</v>
      </c>
      <c r="I25" s="20">
        <f>VLOOKUP(B25,RMS!B:D,3,FALSE)</f>
        <v>565630.44550707994</v>
      </c>
      <c r="J25" s="21">
        <f>VLOOKUP(B25,RMS!B:E,4,FALSE)</f>
        <v>472679.12590012199</v>
      </c>
      <c r="K25" s="22">
        <f t="shared" si="1"/>
        <v>-2.0807079970836639E-2</v>
      </c>
      <c r="L25" s="22">
        <f t="shared" si="2"/>
        <v>-3.7001220043748617E-3</v>
      </c>
      <c r="M25" s="34"/>
    </row>
    <row r="26" spans="1:13" x14ac:dyDescent="0.15">
      <c r="A26" s="44"/>
      <c r="B26" s="12">
        <v>37</v>
      </c>
      <c r="C26" s="41" t="s">
        <v>28</v>
      </c>
      <c r="D26" s="41"/>
      <c r="E26" s="15">
        <f>VLOOKUP(C26,RA!B30:D57,3,0)</f>
        <v>959199.24560000002</v>
      </c>
      <c r="F26" s="25">
        <f>VLOOKUP(C26,RA!B30:I61,8,0)</f>
        <v>138400.4455</v>
      </c>
      <c r="G26" s="16">
        <f t="shared" si="0"/>
        <v>820798.80009999999</v>
      </c>
      <c r="H26" s="27">
        <f>RA!J30</f>
        <v>14.4287483684818</v>
      </c>
      <c r="I26" s="20">
        <f>VLOOKUP(B26,RMS!B:D,3,FALSE)</f>
        <v>959199.26748584094</v>
      </c>
      <c r="J26" s="21">
        <f>VLOOKUP(B26,RMS!B:E,4,FALSE)</f>
        <v>820798.79972755804</v>
      </c>
      <c r="K26" s="22">
        <f t="shared" si="1"/>
        <v>-2.1885840920731425E-2</v>
      </c>
      <c r="L26" s="22">
        <f t="shared" si="2"/>
        <v>3.7244195118546486E-4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613567.43680000002</v>
      </c>
      <c r="F27" s="25">
        <f>VLOOKUP(C27,RA!B31:I62,8,0)</f>
        <v>36532.590499999998</v>
      </c>
      <c r="G27" s="16">
        <f t="shared" si="0"/>
        <v>577034.84629999998</v>
      </c>
      <c r="H27" s="27">
        <f>RA!J31</f>
        <v>5.9541279912982503</v>
      </c>
      <c r="I27" s="20">
        <f>VLOOKUP(B27,RMS!B:D,3,FALSE)</f>
        <v>613567.38273982296</v>
      </c>
      <c r="J27" s="21">
        <f>VLOOKUP(B27,RMS!B:E,4,FALSE)</f>
        <v>577034.82879557495</v>
      </c>
      <c r="K27" s="22">
        <f t="shared" si="1"/>
        <v>5.4060177062638104E-2</v>
      </c>
      <c r="L27" s="22">
        <f t="shared" si="2"/>
        <v>1.7504425020888448E-2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100842.1341</v>
      </c>
      <c r="F28" s="25">
        <f>VLOOKUP(C28,RA!B32:I63,8,0)</f>
        <v>30385.588500000002</v>
      </c>
      <c r="G28" s="16">
        <f t="shared" si="0"/>
        <v>70456.545599999998</v>
      </c>
      <c r="H28" s="27">
        <f>RA!J32</f>
        <v>30.131838017101199</v>
      </c>
      <c r="I28" s="20">
        <f>VLOOKUP(B28,RMS!B:D,3,FALSE)</f>
        <v>100842.081436298</v>
      </c>
      <c r="J28" s="21">
        <f>VLOOKUP(B28,RMS!B:E,4,FALSE)</f>
        <v>70456.557986153901</v>
      </c>
      <c r="K28" s="22">
        <f t="shared" si="1"/>
        <v>5.2663701993878931E-2</v>
      </c>
      <c r="L28" s="22">
        <f t="shared" si="2"/>
        <v>-1.2386153903207742E-2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5.4701000000000004</v>
      </c>
      <c r="F29" s="25">
        <f>VLOOKUP(C29,RA!B33:I64,8,0)</f>
        <v>-0.13519999999999999</v>
      </c>
      <c r="G29" s="16">
        <f t="shared" si="0"/>
        <v>5.6053000000000006</v>
      </c>
      <c r="H29" s="27">
        <f>RA!J33</f>
        <v>-2.4716184347635299</v>
      </c>
      <c r="I29" s="20">
        <f>VLOOKUP(B29,RMS!B:D,3,FALSE)</f>
        <v>5.4701000000000004</v>
      </c>
      <c r="J29" s="21">
        <f>VLOOKUP(B29,RMS!B:E,4,FALSE)</f>
        <v>5.6052999999999997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116827.3735</v>
      </c>
      <c r="F30" s="25">
        <f>VLOOKUP(C30,RA!B34:I66,8,0)</f>
        <v>15424.878000000001</v>
      </c>
      <c r="G30" s="16">
        <f t="shared" si="0"/>
        <v>101402.4955</v>
      </c>
      <c r="H30" s="27">
        <f>RA!J34</f>
        <v>0</v>
      </c>
      <c r="I30" s="20">
        <f>VLOOKUP(B30,RMS!B:D,3,FALSE)</f>
        <v>116827.37300000001</v>
      </c>
      <c r="J30" s="21">
        <f>VLOOKUP(B30,RMS!B:E,4,FALSE)</f>
        <v>101402.49400000001</v>
      </c>
      <c r="K30" s="22">
        <f t="shared" si="1"/>
        <v>4.999999946448952E-4</v>
      </c>
      <c r="L30" s="22">
        <f t="shared" si="2"/>
        <v>1.4999999984866008E-3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123653.89</v>
      </c>
      <c r="F31" s="25">
        <f>VLOOKUP(C31,RA!B35:I67,8,0)</f>
        <v>4953.88</v>
      </c>
      <c r="G31" s="16">
        <f t="shared" si="0"/>
        <v>118700.01</v>
      </c>
      <c r="H31" s="27">
        <f>RA!J35</f>
        <v>13.203136848745499</v>
      </c>
      <c r="I31" s="20">
        <f>VLOOKUP(B31,RMS!B:D,3,FALSE)</f>
        <v>123653.89</v>
      </c>
      <c r="J31" s="21">
        <f>VLOOKUP(B31,RMS!B:E,4,FALSE)</f>
        <v>118700.01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115111.14</v>
      </c>
      <c r="F32" s="25">
        <f>VLOOKUP(C32,RA!B34:I67,8,0)</f>
        <v>-16643.63</v>
      </c>
      <c r="G32" s="16">
        <f t="shared" si="0"/>
        <v>131754.76999999999</v>
      </c>
      <c r="H32" s="27">
        <f>RA!J35</f>
        <v>13.203136848745499</v>
      </c>
      <c r="I32" s="20">
        <f>VLOOKUP(B32,RMS!B:D,3,FALSE)</f>
        <v>115111.14</v>
      </c>
      <c r="J32" s="21">
        <f>VLOOKUP(B32,RMS!B:E,4,FALSE)</f>
        <v>131754.76999999999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183996.08</v>
      </c>
      <c r="F33" s="25">
        <f>VLOOKUP(C33,RA!B34:I68,8,0)</f>
        <v>-19392.87</v>
      </c>
      <c r="G33" s="16">
        <f t="shared" si="0"/>
        <v>203388.94999999998</v>
      </c>
      <c r="H33" s="27">
        <f>RA!J34</f>
        <v>0</v>
      </c>
      <c r="I33" s="20">
        <f>VLOOKUP(B33,RMS!B:D,3,FALSE)</f>
        <v>183996.08</v>
      </c>
      <c r="J33" s="21">
        <f>VLOOKUP(B33,RMS!B:E,4,FALSE)</f>
        <v>203388.95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118878.73</v>
      </c>
      <c r="F34" s="25">
        <f>VLOOKUP(C34,RA!B35:I69,8,0)</f>
        <v>-27177.06</v>
      </c>
      <c r="G34" s="16">
        <f t="shared" si="0"/>
        <v>146055.79</v>
      </c>
      <c r="H34" s="27">
        <f>RA!J35</f>
        <v>13.203136848745499</v>
      </c>
      <c r="I34" s="20">
        <f>VLOOKUP(B34,RMS!B:D,3,FALSE)</f>
        <v>118878.73</v>
      </c>
      <c r="J34" s="21">
        <f>VLOOKUP(B34,RMS!B:E,4,FALSE)</f>
        <v>146055.79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29.41</v>
      </c>
      <c r="F35" s="25">
        <f>VLOOKUP(C35,RA!B36:I70,8,0)</f>
        <v>29.41</v>
      </c>
      <c r="G35" s="16">
        <f t="shared" si="0"/>
        <v>0</v>
      </c>
      <c r="H35" s="27">
        <f>RA!J36</f>
        <v>4.0062467909420398</v>
      </c>
      <c r="I35" s="20">
        <f>VLOOKUP(B35,RMS!B:D,3,FALSE)</f>
        <v>29.41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82241.452699999994</v>
      </c>
      <c r="F36" s="25">
        <f>VLOOKUP(C36,RA!B8:I70,8,0)</f>
        <v>4643.2578000000003</v>
      </c>
      <c r="G36" s="16">
        <f t="shared" si="0"/>
        <v>77598.194899999988</v>
      </c>
      <c r="H36" s="27">
        <f>RA!J36</f>
        <v>4.0062467909420398</v>
      </c>
      <c r="I36" s="20">
        <f>VLOOKUP(B36,RMS!B:D,3,FALSE)</f>
        <v>82241.452999145302</v>
      </c>
      <c r="J36" s="21">
        <f>VLOOKUP(B36,RMS!B:E,4,FALSE)</f>
        <v>77598.1939316239</v>
      </c>
      <c r="K36" s="22">
        <f t="shared" si="1"/>
        <v>-2.9914530750829726E-4</v>
      </c>
      <c r="L36" s="22">
        <f t="shared" si="2"/>
        <v>9.6837608725763857E-4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347014.88160000002</v>
      </c>
      <c r="F37" s="25">
        <f>VLOOKUP(C37,RA!B8:I71,8,0)</f>
        <v>21399.031999999999</v>
      </c>
      <c r="G37" s="16">
        <f t="shared" si="0"/>
        <v>325615.84960000002</v>
      </c>
      <c r="H37" s="27">
        <f>RA!J37</f>
        <v>-14.458748301858501</v>
      </c>
      <c r="I37" s="20">
        <f>VLOOKUP(B37,RMS!B:D,3,FALSE)</f>
        <v>347014.87496837601</v>
      </c>
      <c r="J37" s="21">
        <f>VLOOKUP(B37,RMS!B:E,4,FALSE)</f>
        <v>325615.85268974397</v>
      </c>
      <c r="K37" s="22">
        <f t="shared" si="1"/>
        <v>6.6316240117885172E-3</v>
      </c>
      <c r="L37" s="22">
        <f t="shared" si="2"/>
        <v>-3.0897439573891461E-3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74993.19</v>
      </c>
      <c r="F38" s="25">
        <f>VLOOKUP(C38,RA!B9:I72,8,0)</f>
        <v>-3718.8</v>
      </c>
      <c r="G38" s="16">
        <f t="shared" si="0"/>
        <v>78711.990000000005</v>
      </c>
      <c r="H38" s="27">
        <f>RA!J38</f>
        <v>-10.539827805027199</v>
      </c>
      <c r="I38" s="20">
        <f>VLOOKUP(B38,RMS!B:D,3,FALSE)</f>
        <v>74993.19</v>
      </c>
      <c r="J38" s="21">
        <f>VLOOKUP(B38,RMS!B:E,4,FALSE)</f>
        <v>78711.990000000005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43675.26</v>
      </c>
      <c r="F39" s="25">
        <f>VLOOKUP(C39,RA!B10:I73,8,0)</f>
        <v>6174.19</v>
      </c>
      <c r="G39" s="16">
        <f t="shared" si="0"/>
        <v>37501.07</v>
      </c>
      <c r="H39" s="27">
        <f>RA!J39</f>
        <v>-22.861162800107302</v>
      </c>
      <c r="I39" s="20">
        <f>VLOOKUP(B39,RMS!B:D,3,FALSE)</f>
        <v>43675.26</v>
      </c>
      <c r="J39" s="21">
        <f>VLOOKUP(B39,RMS!B:E,4,FALSE)</f>
        <v>37501.07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8796.6777999999995</v>
      </c>
      <c r="F40" s="25">
        <f>VLOOKUP(C40,RA!B8:I74,8,0)</f>
        <v>1490.8976</v>
      </c>
      <c r="G40" s="16">
        <f t="shared" si="0"/>
        <v>7305.7801999999992</v>
      </c>
      <c r="H40" s="27">
        <f>RA!J40</f>
        <v>100</v>
      </c>
      <c r="I40" s="20">
        <f>VLOOKUP(B40,RMS!B:D,3,FALSE)</f>
        <v>8796.6780122532291</v>
      </c>
      <c r="J40" s="21">
        <f>VLOOKUP(B40,RMS!B:E,4,FALSE)</f>
        <v>7305.7802435519197</v>
      </c>
      <c r="K40" s="22">
        <f t="shared" si="1"/>
        <v>-2.1225322961981874E-4</v>
      </c>
      <c r="L40" s="22">
        <f t="shared" si="2"/>
        <v>-4.3551920498430263E-5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13262017.4673</v>
      </c>
      <c r="E7" s="68">
        <v>15701194.3484</v>
      </c>
      <c r="F7" s="69">
        <v>84.465023316213106</v>
      </c>
      <c r="G7" s="68">
        <v>14612572.7687</v>
      </c>
      <c r="H7" s="69">
        <v>-9.2424196804882897</v>
      </c>
      <c r="I7" s="68">
        <v>1747300.9268</v>
      </c>
      <c r="J7" s="69">
        <v>13.1752271561118</v>
      </c>
      <c r="K7" s="68">
        <v>1429223.55</v>
      </c>
      <c r="L7" s="69">
        <v>9.7807796930967896</v>
      </c>
      <c r="M7" s="69">
        <v>0.22255257184923899</v>
      </c>
      <c r="N7" s="68">
        <v>529504224.54229999</v>
      </c>
      <c r="O7" s="68">
        <v>3452808975.4651999</v>
      </c>
      <c r="P7" s="68">
        <v>760262</v>
      </c>
      <c r="Q7" s="68">
        <v>756613</v>
      </c>
      <c r="R7" s="69">
        <v>0.48228090186133199</v>
      </c>
      <c r="S7" s="68">
        <v>17.444009390578501</v>
      </c>
      <c r="T7" s="68">
        <v>17.210901212773202</v>
      </c>
      <c r="U7" s="70">
        <v>1.33632224442145</v>
      </c>
      <c r="V7" s="58"/>
      <c r="W7" s="58"/>
    </row>
    <row r="8" spans="1:23" ht="14.25" thickBot="1" x14ac:dyDescent="0.2">
      <c r="A8" s="55">
        <v>42151</v>
      </c>
      <c r="B8" s="45" t="s">
        <v>6</v>
      </c>
      <c r="C8" s="46"/>
      <c r="D8" s="71">
        <v>420421.3786</v>
      </c>
      <c r="E8" s="71">
        <v>552213.723</v>
      </c>
      <c r="F8" s="72">
        <v>76.133815783495095</v>
      </c>
      <c r="G8" s="71">
        <v>457217.05940000003</v>
      </c>
      <c r="H8" s="72">
        <v>-8.0477488850233403</v>
      </c>
      <c r="I8" s="71">
        <v>118406.63710000001</v>
      </c>
      <c r="J8" s="72">
        <v>28.1638002078518</v>
      </c>
      <c r="K8" s="71">
        <v>109936.86010000001</v>
      </c>
      <c r="L8" s="72">
        <v>24.044785258946501</v>
      </c>
      <c r="M8" s="72">
        <v>7.7042194877094003E-2</v>
      </c>
      <c r="N8" s="71">
        <v>15152481.801200001</v>
      </c>
      <c r="O8" s="71">
        <v>129483957.10529999</v>
      </c>
      <c r="P8" s="71">
        <v>18974</v>
      </c>
      <c r="Q8" s="71">
        <v>19403</v>
      </c>
      <c r="R8" s="72">
        <v>-2.21099829923208</v>
      </c>
      <c r="S8" s="71">
        <v>22.157762127121298</v>
      </c>
      <c r="T8" s="71">
        <v>21.664156743802501</v>
      </c>
      <c r="U8" s="73">
        <v>2.2276860834905401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59394.835899999998</v>
      </c>
      <c r="E9" s="71">
        <v>116649.40670000001</v>
      </c>
      <c r="F9" s="72">
        <v>50.917392192788597</v>
      </c>
      <c r="G9" s="71">
        <v>59667.631300000001</v>
      </c>
      <c r="H9" s="72">
        <v>-0.45719160297889</v>
      </c>
      <c r="I9" s="71">
        <v>13997.563599999999</v>
      </c>
      <c r="J9" s="72">
        <v>23.566970744000301</v>
      </c>
      <c r="K9" s="71">
        <v>13073.325699999999</v>
      </c>
      <c r="L9" s="72">
        <v>21.910247508015299</v>
      </c>
      <c r="M9" s="72">
        <v>7.0696464022157998E-2</v>
      </c>
      <c r="N9" s="71">
        <v>2568485.057</v>
      </c>
      <c r="O9" s="71">
        <v>20067215.957800001</v>
      </c>
      <c r="P9" s="71">
        <v>3252</v>
      </c>
      <c r="Q9" s="71">
        <v>3160</v>
      </c>
      <c r="R9" s="72">
        <v>2.91139240506328</v>
      </c>
      <c r="S9" s="71">
        <v>18.264094680196798</v>
      </c>
      <c r="T9" s="71">
        <v>17.299321044303799</v>
      </c>
      <c r="U9" s="73">
        <v>5.2823512623326296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116852.1529</v>
      </c>
      <c r="E10" s="71">
        <v>188624.47690000001</v>
      </c>
      <c r="F10" s="72">
        <v>61.9496233046942</v>
      </c>
      <c r="G10" s="71">
        <v>124787.0043</v>
      </c>
      <c r="H10" s="72">
        <v>-6.3587161535858598</v>
      </c>
      <c r="I10" s="71">
        <v>34475.756600000001</v>
      </c>
      <c r="J10" s="72">
        <v>29.503741047461698</v>
      </c>
      <c r="K10" s="71">
        <v>28810.680799999998</v>
      </c>
      <c r="L10" s="72">
        <v>23.087885602844</v>
      </c>
      <c r="M10" s="72">
        <v>0.19663109800584799</v>
      </c>
      <c r="N10" s="71">
        <v>4108926.8546000002</v>
      </c>
      <c r="O10" s="71">
        <v>31977963.651799999</v>
      </c>
      <c r="P10" s="71">
        <v>71396</v>
      </c>
      <c r="Q10" s="71">
        <v>71207</v>
      </c>
      <c r="R10" s="72">
        <v>0.26542334321064698</v>
      </c>
      <c r="S10" s="71">
        <v>1.6366764650680701</v>
      </c>
      <c r="T10" s="71">
        <v>1.35901609251899</v>
      </c>
      <c r="U10" s="73">
        <v>16.964890647311201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60397.6129</v>
      </c>
      <c r="E11" s="71">
        <v>54633.513400000003</v>
      </c>
      <c r="F11" s="72">
        <v>110.550482920251</v>
      </c>
      <c r="G11" s="71">
        <v>67168.959600000002</v>
      </c>
      <c r="H11" s="72">
        <v>-10.0810653318501</v>
      </c>
      <c r="I11" s="71">
        <v>14557.0278</v>
      </c>
      <c r="J11" s="72">
        <v>24.101991951407101</v>
      </c>
      <c r="K11" s="71">
        <v>12980.9</v>
      </c>
      <c r="L11" s="72">
        <v>19.325742243594298</v>
      </c>
      <c r="M11" s="72">
        <v>0.121418992519779</v>
      </c>
      <c r="N11" s="71">
        <v>1777009.5512000001</v>
      </c>
      <c r="O11" s="71">
        <v>10488870.4016</v>
      </c>
      <c r="P11" s="71">
        <v>2577</v>
      </c>
      <c r="Q11" s="71">
        <v>2391</v>
      </c>
      <c r="R11" s="72">
        <v>7.7791718946047803</v>
      </c>
      <c r="S11" s="71">
        <v>23.4371800155219</v>
      </c>
      <c r="T11" s="71">
        <v>23.112629736511899</v>
      </c>
      <c r="U11" s="73">
        <v>1.38476676287448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151575.64610000001</v>
      </c>
      <c r="E12" s="71">
        <v>123571.8702</v>
      </c>
      <c r="F12" s="72">
        <v>122.66193418832</v>
      </c>
      <c r="G12" s="71">
        <v>149937.16880000001</v>
      </c>
      <c r="H12" s="72">
        <v>1.0927759361560201</v>
      </c>
      <c r="I12" s="71">
        <v>28335.707900000001</v>
      </c>
      <c r="J12" s="72">
        <v>18.694103326668898</v>
      </c>
      <c r="K12" s="71">
        <v>39101.169399999999</v>
      </c>
      <c r="L12" s="72">
        <v>26.078369835138599</v>
      </c>
      <c r="M12" s="72">
        <v>-0.27532326181528499</v>
      </c>
      <c r="N12" s="71">
        <v>6953033.6375000002</v>
      </c>
      <c r="O12" s="71">
        <v>38042987.677599996</v>
      </c>
      <c r="P12" s="71">
        <v>1416</v>
      </c>
      <c r="Q12" s="71">
        <v>1429</v>
      </c>
      <c r="R12" s="72">
        <v>-0.90972708187543305</v>
      </c>
      <c r="S12" s="71">
        <v>107.044947810734</v>
      </c>
      <c r="T12" s="71">
        <v>106.44384569629101</v>
      </c>
      <c r="U12" s="73">
        <v>0.56154178850754299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221344.00200000001</v>
      </c>
      <c r="E13" s="71">
        <v>266566.87209999998</v>
      </c>
      <c r="F13" s="72">
        <v>83.035074934954807</v>
      </c>
      <c r="G13" s="71">
        <v>239482.6433</v>
      </c>
      <c r="H13" s="72">
        <v>-7.5740943268601297</v>
      </c>
      <c r="I13" s="71">
        <v>69172.045100000003</v>
      </c>
      <c r="J13" s="72">
        <v>31.2509236640621</v>
      </c>
      <c r="K13" s="71">
        <v>62918.856299999999</v>
      </c>
      <c r="L13" s="72">
        <v>26.272825217308799</v>
      </c>
      <c r="M13" s="72">
        <v>9.9384972450620002E-2</v>
      </c>
      <c r="N13" s="71">
        <v>7662402.5763999997</v>
      </c>
      <c r="O13" s="71">
        <v>57938849.172499999</v>
      </c>
      <c r="P13" s="71">
        <v>8337</v>
      </c>
      <c r="Q13" s="71">
        <v>8041</v>
      </c>
      <c r="R13" s="72">
        <v>3.6811341872901502</v>
      </c>
      <c r="S13" s="71">
        <v>26.5495984166967</v>
      </c>
      <c r="T13" s="71">
        <v>25.725590262405198</v>
      </c>
      <c r="U13" s="73">
        <v>3.1036558118833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137268.7268</v>
      </c>
      <c r="E14" s="71">
        <v>135525.91070000001</v>
      </c>
      <c r="F14" s="72">
        <v>101.28596523793701</v>
      </c>
      <c r="G14" s="71">
        <v>126127.0818</v>
      </c>
      <c r="H14" s="72">
        <v>8.83366588760639</v>
      </c>
      <c r="I14" s="71">
        <v>29863.739699999998</v>
      </c>
      <c r="J14" s="72">
        <v>21.7556761807162</v>
      </c>
      <c r="K14" s="71">
        <v>26146.8819</v>
      </c>
      <c r="L14" s="72">
        <v>20.730584999549201</v>
      </c>
      <c r="M14" s="72">
        <v>0.142153003720111</v>
      </c>
      <c r="N14" s="71">
        <v>5044617.0213000001</v>
      </c>
      <c r="O14" s="71">
        <v>29380652.067899998</v>
      </c>
      <c r="P14" s="71">
        <v>2152</v>
      </c>
      <c r="Q14" s="71">
        <v>2142</v>
      </c>
      <c r="R14" s="72">
        <v>0.46685340802987702</v>
      </c>
      <c r="S14" s="71">
        <v>63.786583085501903</v>
      </c>
      <c r="T14" s="71">
        <v>61.607575303454702</v>
      </c>
      <c r="U14" s="73">
        <v>3.4160910910156699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88310.417300000001</v>
      </c>
      <c r="E15" s="71">
        <v>108517.0889</v>
      </c>
      <c r="F15" s="72">
        <v>81.379272329521598</v>
      </c>
      <c r="G15" s="71">
        <v>97722.602499999994</v>
      </c>
      <c r="H15" s="72">
        <v>-9.6315335032138591</v>
      </c>
      <c r="I15" s="71">
        <v>24685.236499999999</v>
      </c>
      <c r="J15" s="72">
        <v>27.952802460599401</v>
      </c>
      <c r="K15" s="71">
        <v>21709.135999999999</v>
      </c>
      <c r="L15" s="72">
        <v>22.215061249520001</v>
      </c>
      <c r="M15" s="72">
        <v>0.13708977179008899</v>
      </c>
      <c r="N15" s="71">
        <v>3680501.4364</v>
      </c>
      <c r="O15" s="71">
        <v>23523477.5733</v>
      </c>
      <c r="P15" s="71">
        <v>3302</v>
      </c>
      <c r="Q15" s="71">
        <v>3612</v>
      </c>
      <c r="R15" s="72">
        <v>-8.5825027685492792</v>
      </c>
      <c r="S15" s="71">
        <v>26.744523712901302</v>
      </c>
      <c r="T15" s="71">
        <v>24.147793383167201</v>
      </c>
      <c r="U15" s="73">
        <v>9.7093908181337891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651074.50120000006</v>
      </c>
      <c r="E16" s="71">
        <v>786772.65520000004</v>
      </c>
      <c r="F16" s="72">
        <v>82.7525584292828</v>
      </c>
      <c r="G16" s="71">
        <v>690470.03540000005</v>
      </c>
      <c r="H16" s="72">
        <v>-5.7056109867501403</v>
      </c>
      <c r="I16" s="71">
        <v>50519.066700000003</v>
      </c>
      <c r="J16" s="72">
        <v>7.7593373119186699</v>
      </c>
      <c r="K16" s="71">
        <v>7245.0685000000003</v>
      </c>
      <c r="L16" s="72">
        <v>1.0492951364359799</v>
      </c>
      <c r="M16" s="72">
        <v>5.9728901389959299</v>
      </c>
      <c r="N16" s="71">
        <v>28954375.146400001</v>
      </c>
      <c r="O16" s="71">
        <v>169347699.80849999</v>
      </c>
      <c r="P16" s="71">
        <v>34459</v>
      </c>
      <c r="Q16" s="71">
        <v>34844</v>
      </c>
      <c r="R16" s="72">
        <v>-1.1049248077143801</v>
      </c>
      <c r="S16" s="71">
        <v>18.894178623871898</v>
      </c>
      <c r="T16" s="71">
        <v>18.6198862013546</v>
      </c>
      <c r="U16" s="73">
        <v>1.4517298051299401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426562.00260000001</v>
      </c>
      <c r="E17" s="71">
        <v>637277.64040000003</v>
      </c>
      <c r="F17" s="72">
        <v>66.935033580067198</v>
      </c>
      <c r="G17" s="71">
        <v>509059.39140000002</v>
      </c>
      <c r="H17" s="72">
        <v>-16.205847528540499</v>
      </c>
      <c r="I17" s="71">
        <v>40363.855100000001</v>
      </c>
      <c r="J17" s="72">
        <v>9.46259977540719</v>
      </c>
      <c r="K17" s="71">
        <v>34592.861799999999</v>
      </c>
      <c r="L17" s="72">
        <v>6.7954471294329197</v>
      </c>
      <c r="M17" s="72">
        <v>0.16682613116443601</v>
      </c>
      <c r="N17" s="71">
        <v>19513221.798599999</v>
      </c>
      <c r="O17" s="71">
        <v>179624376.02919999</v>
      </c>
      <c r="P17" s="71">
        <v>9399</v>
      </c>
      <c r="Q17" s="71">
        <v>9340</v>
      </c>
      <c r="R17" s="72">
        <v>0.63169164882226403</v>
      </c>
      <c r="S17" s="71">
        <v>45.383764506862398</v>
      </c>
      <c r="T17" s="71">
        <v>41.037860535331902</v>
      </c>
      <c r="U17" s="73">
        <v>9.5759001456862105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1163419.4532999999</v>
      </c>
      <c r="E18" s="71">
        <v>1868846.4316</v>
      </c>
      <c r="F18" s="72">
        <v>62.253346964627099</v>
      </c>
      <c r="G18" s="71">
        <v>1240245.0784</v>
      </c>
      <c r="H18" s="72">
        <v>-6.1943906440741801</v>
      </c>
      <c r="I18" s="71">
        <v>187858.11259999999</v>
      </c>
      <c r="J18" s="72">
        <v>16.1470664829565</v>
      </c>
      <c r="K18" s="71">
        <v>161913.55609999999</v>
      </c>
      <c r="L18" s="72">
        <v>13.0549646130327</v>
      </c>
      <c r="M18" s="72">
        <v>0.160237086535091</v>
      </c>
      <c r="N18" s="71">
        <v>45525041.866599999</v>
      </c>
      <c r="O18" s="71">
        <v>402320929.38819999</v>
      </c>
      <c r="P18" s="71">
        <v>60841</v>
      </c>
      <c r="Q18" s="71">
        <v>59515</v>
      </c>
      <c r="R18" s="72">
        <v>2.2280097454423302</v>
      </c>
      <c r="S18" s="71">
        <v>19.122293409049799</v>
      </c>
      <c r="T18" s="71">
        <v>19.092764185499501</v>
      </c>
      <c r="U18" s="73">
        <v>0.154423023006141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506438.6764</v>
      </c>
      <c r="E19" s="71">
        <v>501474.05499999999</v>
      </c>
      <c r="F19" s="72">
        <v>100.99000563448899</v>
      </c>
      <c r="G19" s="71">
        <v>430336.50219999999</v>
      </c>
      <c r="H19" s="72">
        <v>17.684340931095701</v>
      </c>
      <c r="I19" s="71">
        <v>47074.629200000003</v>
      </c>
      <c r="J19" s="72">
        <v>9.2952279108357594</v>
      </c>
      <c r="K19" s="71">
        <v>43860.067999999999</v>
      </c>
      <c r="L19" s="72">
        <v>10.192039898027501</v>
      </c>
      <c r="M19" s="72">
        <v>7.3291295398813003E-2</v>
      </c>
      <c r="N19" s="71">
        <v>15908452.369200001</v>
      </c>
      <c r="O19" s="71">
        <v>117721133.0891</v>
      </c>
      <c r="P19" s="71">
        <v>8238</v>
      </c>
      <c r="Q19" s="71">
        <v>9049</v>
      </c>
      <c r="R19" s="72">
        <v>-8.9623162780417704</v>
      </c>
      <c r="S19" s="71">
        <v>61.475925758679303</v>
      </c>
      <c r="T19" s="71">
        <v>45.494762470991297</v>
      </c>
      <c r="U19" s="73">
        <v>25.995807448953698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741720.73750000005</v>
      </c>
      <c r="E20" s="71">
        <v>694611.25870000001</v>
      </c>
      <c r="F20" s="72">
        <v>106.782135793216</v>
      </c>
      <c r="G20" s="71">
        <v>769721.81129999994</v>
      </c>
      <c r="H20" s="72">
        <v>-3.63781737621653</v>
      </c>
      <c r="I20" s="71">
        <v>77698.5625</v>
      </c>
      <c r="J20" s="72">
        <v>10.475446966992701</v>
      </c>
      <c r="K20" s="71">
        <v>53245.528100000003</v>
      </c>
      <c r="L20" s="72">
        <v>6.9175028326237102</v>
      </c>
      <c r="M20" s="72">
        <v>0.45925048116857697</v>
      </c>
      <c r="N20" s="71">
        <v>31322225.503800001</v>
      </c>
      <c r="O20" s="71">
        <v>183525120.20070001</v>
      </c>
      <c r="P20" s="71">
        <v>33361</v>
      </c>
      <c r="Q20" s="71">
        <v>33468</v>
      </c>
      <c r="R20" s="72">
        <v>-0.319708378152261</v>
      </c>
      <c r="S20" s="71">
        <v>22.2331685950661</v>
      </c>
      <c r="T20" s="71">
        <v>23.3541678319589</v>
      </c>
      <c r="U20" s="73">
        <v>-5.0420129371103597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244018.92360000001</v>
      </c>
      <c r="E21" s="71">
        <v>333232.15130000003</v>
      </c>
      <c r="F21" s="72">
        <v>73.227905125011901</v>
      </c>
      <c r="G21" s="71">
        <v>266309.93400000001</v>
      </c>
      <c r="H21" s="72">
        <v>-8.3703262830593594</v>
      </c>
      <c r="I21" s="71">
        <v>36292.951500000003</v>
      </c>
      <c r="J21" s="72">
        <v>14.873006963792699</v>
      </c>
      <c r="K21" s="71">
        <v>28000.397199999999</v>
      </c>
      <c r="L21" s="72">
        <v>10.5142143139129</v>
      </c>
      <c r="M21" s="72">
        <v>0.29615845235223998</v>
      </c>
      <c r="N21" s="71">
        <v>8969888.2526999991</v>
      </c>
      <c r="O21" s="71">
        <v>72008569.203099996</v>
      </c>
      <c r="P21" s="71">
        <v>21371</v>
      </c>
      <c r="Q21" s="71">
        <v>21697</v>
      </c>
      <c r="R21" s="72">
        <v>-1.5025118680001901</v>
      </c>
      <c r="S21" s="71">
        <v>11.418226737167201</v>
      </c>
      <c r="T21" s="71">
        <v>11.4420593261741</v>
      </c>
      <c r="U21" s="73">
        <v>-0.20872408260525099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1058632.8236</v>
      </c>
      <c r="E22" s="71">
        <v>964855.06499999994</v>
      </c>
      <c r="F22" s="72">
        <v>109.719362213225</v>
      </c>
      <c r="G22" s="71">
        <v>1308094.2672999999</v>
      </c>
      <c r="H22" s="72">
        <v>-19.070601403590398</v>
      </c>
      <c r="I22" s="71">
        <v>137414.72289999999</v>
      </c>
      <c r="J22" s="72">
        <v>12.980395075292099</v>
      </c>
      <c r="K22" s="71">
        <v>159953.02429999999</v>
      </c>
      <c r="L22" s="72">
        <v>12.2279432223302</v>
      </c>
      <c r="M22" s="72">
        <v>-0.140905753415004</v>
      </c>
      <c r="N22" s="71">
        <v>34470123.050700001</v>
      </c>
      <c r="O22" s="71">
        <v>212916997.31040001</v>
      </c>
      <c r="P22" s="71">
        <v>66543</v>
      </c>
      <c r="Q22" s="71">
        <v>64260</v>
      </c>
      <c r="R22" s="72">
        <v>3.5527544351073899</v>
      </c>
      <c r="S22" s="71">
        <v>15.9090035555956</v>
      </c>
      <c r="T22" s="71">
        <v>16.4566598366013</v>
      </c>
      <c r="U22" s="73">
        <v>-3.4424298108416198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2052394.4521999999</v>
      </c>
      <c r="E23" s="71">
        <v>2344225.5392</v>
      </c>
      <c r="F23" s="72">
        <v>87.551066135914894</v>
      </c>
      <c r="G23" s="71">
        <v>2155598.1028</v>
      </c>
      <c r="H23" s="72">
        <v>-4.7877037220409804</v>
      </c>
      <c r="I23" s="71">
        <v>318306.41460000002</v>
      </c>
      <c r="J23" s="72">
        <v>15.5090272368843</v>
      </c>
      <c r="K23" s="71">
        <v>144478.3175</v>
      </c>
      <c r="L23" s="72">
        <v>6.7024700621294304</v>
      </c>
      <c r="M23" s="72">
        <v>1.2031431436069999</v>
      </c>
      <c r="N23" s="71">
        <v>78904013.249200001</v>
      </c>
      <c r="O23" s="71">
        <v>475908084.19599998</v>
      </c>
      <c r="P23" s="71">
        <v>68475</v>
      </c>
      <c r="Q23" s="71">
        <v>69753</v>
      </c>
      <c r="R23" s="72">
        <v>-1.83217926110705</v>
      </c>
      <c r="S23" s="71">
        <v>29.972901821102599</v>
      </c>
      <c r="T23" s="71">
        <v>30.770276666236601</v>
      </c>
      <c r="U23" s="73">
        <v>-2.66031914391615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181835.26269999999</v>
      </c>
      <c r="E24" s="71">
        <v>307904.10330000002</v>
      </c>
      <c r="F24" s="72">
        <v>59.055810153602501</v>
      </c>
      <c r="G24" s="71">
        <v>198994.47839999999</v>
      </c>
      <c r="H24" s="72">
        <v>-8.6229607162808506</v>
      </c>
      <c r="I24" s="71">
        <v>33048.6342</v>
      </c>
      <c r="J24" s="72">
        <v>18.175041358465801</v>
      </c>
      <c r="K24" s="71">
        <v>37194.658799999997</v>
      </c>
      <c r="L24" s="72">
        <v>18.6913019391597</v>
      </c>
      <c r="M24" s="72">
        <v>-0.111468278880945</v>
      </c>
      <c r="N24" s="71">
        <v>6351579.6153999995</v>
      </c>
      <c r="O24" s="71">
        <v>45331175.612199999</v>
      </c>
      <c r="P24" s="71">
        <v>20732</v>
      </c>
      <c r="Q24" s="71">
        <v>20165</v>
      </c>
      <c r="R24" s="72">
        <v>2.8118026283163999</v>
      </c>
      <c r="S24" s="71">
        <v>8.7707535548909892</v>
      </c>
      <c r="T24" s="71">
        <v>8.6962375849243791</v>
      </c>
      <c r="U24" s="73">
        <v>0.849595983974053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191489.55160000001</v>
      </c>
      <c r="E25" s="71">
        <v>273103.35399999999</v>
      </c>
      <c r="F25" s="72">
        <v>70.116147896155098</v>
      </c>
      <c r="G25" s="71">
        <v>167025.4901</v>
      </c>
      <c r="H25" s="72">
        <v>14.6469029878931</v>
      </c>
      <c r="I25" s="71">
        <v>15477.023499999999</v>
      </c>
      <c r="J25" s="72">
        <v>8.0824375902920007</v>
      </c>
      <c r="K25" s="71">
        <v>15019.380999999999</v>
      </c>
      <c r="L25" s="72">
        <v>8.9922687794585894</v>
      </c>
      <c r="M25" s="72">
        <v>3.0470130559973999E-2</v>
      </c>
      <c r="N25" s="71">
        <v>6286842.0577999996</v>
      </c>
      <c r="O25" s="71">
        <v>53080557.280699998</v>
      </c>
      <c r="P25" s="71">
        <v>14721</v>
      </c>
      <c r="Q25" s="71">
        <v>14585</v>
      </c>
      <c r="R25" s="72">
        <v>0.93246486115872196</v>
      </c>
      <c r="S25" s="71">
        <v>13.0079173697439</v>
      </c>
      <c r="T25" s="71">
        <v>11.436747411724401</v>
      </c>
      <c r="U25" s="73">
        <v>12.0785665634226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461492.1312</v>
      </c>
      <c r="E26" s="71">
        <v>575871.87419999996</v>
      </c>
      <c r="F26" s="72">
        <v>80.137987610717005</v>
      </c>
      <c r="G26" s="71">
        <v>499823.62319999997</v>
      </c>
      <c r="H26" s="72">
        <v>-7.6690036686525502</v>
      </c>
      <c r="I26" s="71">
        <v>106156.1286</v>
      </c>
      <c r="J26" s="72">
        <v>23.002803606632799</v>
      </c>
      <c r="K26" s="71">
        <v>99502.963699999993</v>
      </c>
      <c r="L26" s="72">
        <v>19.907615222937299</v>
      </c>
      <c r="M26" s="72">
        <v>6.6863987288450999E-2</v>
      </c>
      <c r="N26" s="71">
        <v>14823702.704</v>
      </c>
      <c r="O26" s="71">
        <v>106928893.97490001</v>
      </c>
      <c r="P26" s="71">
        <v>32882</v>
      </c>
      <c r="Q26" s="71">
        <v>33307</v>
      </c>
      <c r="R26" s="72">
        <v>-1.2760080463566199</v>
      </c>
      <c r="S26" s="71">
        <v>14.034795061127699</v>
      </c>
      <c r="T26" s="71">
        <v>13.7593040411925</v>
      </c>
      <c r="U26" s="73">
        <v>1.96291444752304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188084.97959999999</v>
      </c>
      <c r="E27" s="71">
        <v>292640.0564</v>
      </c>
      <c r="F27" s="72">
        <v>64.271782172879597</v>
      </c>
      <c r="G27" s="71">
        <v>188914.40710000001</v>
      </c>
      <c r="H27" s="72">
        <v>-0.43904936247713999</v>
      </c>
      <c r="I27" s="71">
        <v>53464.900699999998</v>
      </c>
      <c r="J27" s="72">
        <v>28.4259279043461</v>
      </c>
      <c r="K27" s="71">
        <v>59867.193299999999</v>
      </c>
      <c r="L27" s="72">
        <v>31.690115232084899</v>
      </c>
      <c r="M27" s="72">
        <v>-0.106941585985458</v>
      </c>
      <c r="N27" s="71">
        <v>6492304.1503999997</v>
      </c>
      <c r="O27" s="71">
        <v>40581678.736900002</v>
      </c>
      <c r="P27" s="71">
        <v>27139</v>
      </c>
      <c r="Q27" s="71">
        <v>26014</v>
      </c>
      <c r="R27" s="72">
        <v>4.3245944491427704</v>
      </c>
      <c r="S27" s="71">
        <v>6.9304314676296102</v>
      </c>
      <c r="T27" s="71">
        <v>6.9070100522795403</v>
      </c>
      <c r="U27" s="73">
        <v>0.33795032040161899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684826.40240000002</v>
      </c>
      <c r="E28" s="71">
        <v>821521.77</v>
      </c>
      <c r="F28" s="72">
        <v>83.360712692982005</v>
      </c>
      <c r="G28" s="71">
        <v>722640.69010000001</v>
      </c>
      <c r="H28" s="72">
        <v>-5.2327924815259399</v>
      </c>
      <c r="I28" s="71">
        <v>24679.233199999999</v>
      </c>
      <c r="J28" s="72">
        <v>3.60372104718958</v>
      </c>
      <c r="K28" s="71">
        <v>28060.2945</v>
      </c>
      <c r="L28" s="72">
        <v>3.88302165715537</v>
      </c>
      <c r="M28" s="72">
        <v>-0.120492723267748</v>
      </c>
      <c r="N28" s="71">
        <v>22673371.263300002</v>
      </c>
      <c r="O28" s="71">
        <v>141396709.75889999</v>
      </c>
      <c r="P28" s="71">
        <v>38864</v>
      </c>
      <c r="Q28" s="71">
        <v>38583</v>
      </c>
      <c r="R28" s="72">
        <v>0.728300028509965</v>
      </c>
      <c r="S28" s="71">
        <v>17.6210992795389</v>
      </c>
      <c r="T28" s="71">
        <v>17.403009229453399</v>
      </c>
      <c r="U28" s="73">
        <v>1.2376642718241799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565630.42469999997</v>
      </c>
      <c r="E29" s="71">
        <v>819722.89769999997</v>
      </c>
      <c r="F29" s="72">
        <v>69.002638121621402</v>
      </c>
      <c r="G29" s="71">
        <v>538019.15460000001</v>
      </c>
      <c r="H29" s="72">
        <v>5.1320236210787202</v>
      </c>
      <c r="I29" s="71">
        <v>92951.302500000005</v>
      </c>
      <c r="J29" s="72">
        <v>16.433221842566098</v>
      </c>
      <c r="K29" s="71">
        <v>87612.110100000005</v>
      </c>
      <c r="L29" s="72">
        <v>16.284199057027401</v>
      </c>
      <c r="M29" s="72">
        <v>6.0941260219687002E-2</v>
      </c>
      <c r="N29" s="71">
        <v>19635449.2456</v>
      </c>
      <c r="O29" s="71">
        <v>108149032.6825</v>
      </c>
      <c r="P29" s="71">
        <v>95332</v>
      </c>
      <c r="Q29" s="71">
        <v>97435</v>
      </c>
      <c r="R29" s="72">
        <v>-2.1583619849130198</v>
      </c>
      <c r="S29" s="71">
        <v>5.9332692558637197</v>
      </c>
      <c r="T29" s="71">
        <v>5.9647905690973504</v>
      </c>
      <c r="U29" s="73">
        <v>-0.53126382562994801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959199.24560000002</v>
      </c>
      <c r="E30" s="71">
        <v>1347378.5199</v>
      </c>
      <c r="F30" s="72">
        <v>71.190035423096305</v>
      </c>
      <c r="G30" s="71">
        <v>959625.19259999995</v>
      </c>
      <c r="H30" s="72">
        <v>-4.4386808858765003E-2</v>
      </c>
      <c r="I30" s="71">
        <v>138400.4455</v>
      </c>
      <c r="J30" s="72">
        <v>14.4287483684818</v>
      </c>
      <c r="K30" s="71">
        <v>118878.44620000001</v>
      </c>
      <c r="L30" s="72">
        <v>12.388008059470801</v>
      </c>
      <c r="M30" s="72">
        <v>0.164218156646802</v>
      </c>
      <c r="N30" s="71">
        <v>35904027.699900001</v>
      </c>
      <c r="O30" s="71">
        <v>190473537.74689999</v>
      </c>
      <c r="P30" s="71">
        <v>59433</v>
      </c>
      <c r="Q30" s="71">
        <v>57029</v>
      </c>
      <c r="R30" s="72">
        <v>4.21539918287188</v>
      </c>
      <c r="S30" s="71">
        <v>16.139169242676601</v>
      </c>
      <c r="T30" s="71">
        <v>16.2106574497186</v>
      </c>
      <c r="U30" s="73">
        <v>-0.44294849361206501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613567.43680000002</v>
      </c>
      <c r="E31" s="71">
        <v>600772.17680000002</v>
      </c>
      <c r="F31" s="72">
        <v>102.129802360048</v>
      </c>
      <c r="G31" s="71">
        <v>913853.76679999998</v>
      </c>
      <c r="H31" s="72">
        <v>-32.859341495248103</v>
      </c>
      <c r="I31" s="71">
        <v>36532.590499999998</v>
      </c>
      <c r="J31" s="72">
        <v>5.9541279912982503</v>
      </c>
      <c r="K31" s="71">
        <v>10582.787899999999</v>
      </c>
      <c r="L31" s="72">
        <v>1.15803953372729</v>
      </c>
      <c r="M31" s="72">
        <v>2.4520762246402001</v>
      </c>
      <c r="N31" s="71">
        <v>34427717.872500002</v>
      </c>
      <c r="O31" s="71">
        <v>190842224.89590001</v>
      </c>
      <c r="P31" s="71">
        <v>24877</v>
      </c>
      <c r="Q31" s="71">
        <v>24880</v>
      </c>
      <c r="R31" s="72">
        <v>-1.2057877813509E-2</v>
      </c>
      <c r="S31" s="71">
        <v>24.664044571290798</v>
      </c>
      <c r="T31" s="71">
        <v>24.713996467041799</v>
      </c>
      <c r="U31" s="73">
        <v>-0.20252921456846101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100842.1341</v>
      </c>
      <c r="E32" s="71">
        <v>152373.3132</v>
      </c>
      <c r="F32" s="72">
        <v>66.180968295700197</v>
      </c>
      <c r="G32" s="71">
        <v>140102.24960000001</v>
      </c>
      <c r="H32" s="72">
        <v>-28.022473309379301</v>
      </c>
      <c r="I32" s="71">
        <v>30385.588500000002</v>
      </c>
      <c r="J32" s="72">
        <v>30.131838017101199</v>
      </c>
      <c r="K32" s="71">
        <v>42352.820200000002</v>
      </c>
      <c r="L32" s="72">
        <v>30.229935865355301</v>
      </c>
      <c r="M32" s="72">
        <v>-0.28256044446362499</v>
      </c>
      <c r="N32" s="71">
        <v>3058140.1658999999</v>
      </c>
      <c r="O32" s="71">
        <v>19683330.3642</v>
      </c>
      <c r="P32" s="71">
        <v>20907</v>
      </c>
      <c r="Q32" s="71">
        <v>20389</v>
      </c>
      <c r="R32" s="72">
        <v>2.54058560988768</v>
      </c>
      <c r="S32" s="71">
        <v>4.82336701104893</v>
      </c>
      <c r="T32" s="71">
        <v>4.7924697140615002</v>
      </c>
      <c r="U32" s="73">
        <v>0.64057528520326801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1">
        <v>5.4701000000000004</v>
      </c>
      <c r="E33" s="74"/>
      <c r="F33" s="74"/>
      <c r="G33" s="74"/>
      <c r="H33" s="74"/>
      <c r="I33" s="71">
        <v>-0.13519999999999999</v>
      </c>
      <c r="J33" s="72">
        <v>-2.4716184347635299</v>
      </c>
      <c r="K33" s="74"/>
      <c r="L33" s="74"/>
      <c r="M33" s="74"/>
      <c r="N33" s="71">
        <v>44.088200000000001</v>
      </c>
      <c r="O33" s="71">
        <v>182.46440000000001</v>
      </c>
      <c r="P33" s="71">
        <v>1</v>
      </c>
      <c r="Q33" s="74"/>
      <c r="R33" s="74"/>
      <c r="S33" s="71">
        <v>5.4701000000000004</v>
      </c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116827.3735</v>
      </c>
      <c r="E35" s="71">
        <v>112230.7432</v>
      </c>
      <c r="F35" s="72">
        <v>104.095696213834</v>
      </c>
      <c r="G35" s="71">
        <v>93985.426000000007</v>
      </c>
      <c r="H35" s="72">
        <v>24.303712258536802</v>
      </c>
      <c r="I35" s="71">
        <v>15424.878000000001</v>
      </c>
      <c r="J35" s="72">
        <v>13.203136848745499</v>
      </c>
      <c r="K35" s="71">
        <v>13471.2361</v>
      </c>
      <c r="L35" s="72">
        <v>14.3333245092702</v>
      </c>
      <c r="M35" s="72">
        <v>0.14502320985971001</v>
      </c>
      <c r="N35" s="71">
        <v>3844945.6433999999</v>
      </c>
      <c r="O35" s="71">
        <v>30140280.432</v>
      </c>
      <c r="P35" s="71">
        <v>8904</v>
      </c>
      <c r="Q35" s="71">
        <v>8651</v>
      </c>
      <c r="R35" s="72">
        <v>2.92451739683273</v>
      </c>
      <c r="S35" s="71">
        <v>13.120774202605601</v>
      </c>
      <c r="T35" s="71">
        <v>13.2602148653335</v>
      </c>
      <c r="U35" s="73">
        <v>-1.06274721731151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123653.89</v>
      </c>
      <c r="E36" s="74"/>
      <c r="F36" s="74"/>
      <c r="G36" s="74"/>
      <c r="H36" s="74"/>
      <c r="I36" s="71">
        <v>4953.88</v>
      </c>
      <c r="J36" s="72">
        <v>4.0062467909420398</v>
      </c>
      <c r="K36" s="74"/>
      <c r="L36" s="74"/>
      <c r="M36" s="74"/>
      <c r="N36" s="71">
        <v>2627924.36</v>
      </c>
      <c r="O36" s="71">
        <v>6494110.25</v>
      </c>
      <c r="P36" s="71">
        <v>61</v>
      </c>
      <c r="Q36" s="71">
        <v>48</v>
      </c>
      <c r="R36" s="72">
        <v>27.0833333333333</v>
      </c>
      <c r="S36" s="71">
        <v>2027.11295081967</v>
      </c>
      <c r="T36" s="71">
        <v>537.51874999999995</v>
      </c>
      <c r="U36" s="73">
        <v>73.483532341764601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115111.14</v>
      </c>
      <c r="E37" s="71">
        <v>118360.6703</v>
      </c>
      <c r="F37" s="72">
        <v>97.2545523003852</v>
      </c>
      <c r="G37" s="71">
        <v>298553.90000000002</v>
      </c>
      <c r="H37" s="72">
        <v>-61.443766100526602</v>
      </c>
      <c r="I37" s="71">
        <v>-16643.63</v>
      </c>
      <c r="J37" s="72">
        <v>-14.458748301858501</v>
      </c>
      <c r="K37" s="71">
        <v>-34390.120000000003</v>
      </c>
      <c r="L37" s="72">
        <v>-11.518898262591801</v>
      </c>
      <c r="M37" s="72">
        <v>-0.51603454713156005</v>
      </c>
      <c r="N37" s="71">
        <v>11869828.699999999</v>
      </c>
      <c r="O37" s="71">
        <v>81001291.200000003</v>
      </c>
      <c r="P37" s="71">
        <v>61</v>
      </c>
      <c r="Q37" s="71">
        <v>72</v>
      </c>
      <c r="R37" s="72">
        <v>-15.2777777777778</v>
      </c>
      <c r="S37" s="71">
        <v>1887.0678688524599</v>
      </c>
      <c r="T37" s="71">
        <v>2089.2570833333298</v>
      </c>
      <c r="U37" s="73">
        <v>-10.7144643718526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183996.08</v>
      </c>
      <c r="E38" s="71">
        <v>95604.546199999997</v>
      </c>
      <c r="F38" s="72">
        <v>192.45536673024901</v>
      </c>
      <c r="G38" s="71">
        <v>333631.67</v>
      </c>
      <c r="H38" s="72">
        <v>-44.850535322381099</v>
      </c>
      <c r="I38" s="71">
        <v>-19392.87</v>
      </c>
      <c r="J38" s="72">
        <v>-10.539827805027199</v>
      </c>
      <c r="K38" s="71">
        <v>-11557.32</v>
      </c>
      <c r="L38" s="72">
        <v>-3.46409559979723</v>
      </c>
      <c r="M38" s="72">
        <v>0.67797292105782303</v>
      </c>
      <c r="N38" s="71">
        <v>17089687.350000001</v>
      </c>
      <c r="O38" s="71">
        <v>63883770.549999997</v>
      </c>
      <c r="P38" s="71">
        <v>75</v>
      </c>
      <c r="Q38" s="71">
        <v>54</v>
      </c>
      <c r="R38" s="72">
        <v>38.8888888888889</v>
      </c>
      <c r="S38" s="71">
        <v>2453.2810666666701</v>
      </c>
      <c r="T38" s="71">
        <v>2197.0403703703701</v>
      </c>
      <c r="U38" s="73">
        <v>10.444816119029401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118878.73</v>
      </c>
      <c r="E39" s="71">
        <v>75579.327300000004</v>
      </c>
      <c r="F39" s="72">
        <v>157.29000805753401</v>
      </c>
      <c r="G39" s="71">
        <v>179616.42</v>
      </c>
      <c r="H39" s="72">
        <v>-33.815221347803302</v>
      </c>
      <c r="I39" s="71">
        <v>-27177.06</v>
      </c>
      <c r="J39" s="72">
        <v>-22.861162800107302</v>
      </c>
      <c r="K39" s="71">
        <v>-15883.45</v>
      </c>
      <c r="L39" s="72">
        <v>-8.8429832862719309</v>
      </c>
      <c r="M39" s="72">
        <v>0.71103003440688295</v>
      </c>
      <c r="N39" s="71">
        <v>9856686.0299999993</v>
      </c>
      <c r="O39" s="71">
        <v>49388143.399999999</v>
      </c>
      <c r="P39" s="71">
        <v>82</v>
      </c>
      <c r="Q39" s="71">
        <v>93</v>
      </c>
      <c r="R39" s="72">
        <v>-11.8279569892473</v>
      </c>
      <c r="S39" s="71">
        <v>1449.7406097561</v>
      </c>
      <c r="T39" s="71">
        <v>1673.00903225806</v>
      </c>
      <c r="U39" s="73">
        <v>-15.4005772480588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29.41</v>
      </c>
      <c r="E40" s="74"/>
      <c r="F40" s="74"/>
      <c r="G40" s="71">
        <v>1.63</v>
      </c>
      <c r="H40" s="72">
        <v>1704.29447852761</v>
      </c>
      <c r="I40" s="71">
        <v>29.41</v>
      </c>
      <c r="J40" s="72">
        <v>100</v>
      </c>
      <c r="K40" s="71">
        <v>0.08</v>
      </c>
      <c r="L40" s="72">
        <v>4.9079754601227004</v>
      </c>
      <c r="M40" s="72">
        <v>366.625</v>
      </c>
      <c r="N40" s="71">
        <v>416.34</v>
      </c>
      <c r="O40" s="71">
        <v>3013.58</v>
      </c>
      <c r="P40" s="71">
        <v>8</v>
      </c>
      <c r="Q40" s="71">
        <v>28</v>
      </c>
      <c r="R40" s="72">
        <v>-71.428571428571402</v>
      </c>
      <c r="S40" s="71">
        <v>3.67625</v>
      </c>
      <c r="T40" s="71">
        <v>0.61107142857142904</v>
      </c>
      <c r="U40" s="73">
        <v>83.377859814445998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82241.452699999994</v>
      </c>
      <c r="E41" s="71">
        <v>89847.301600000006</v>
      </c>
      <c r="F41" s="72">
        <v>91.534694125972507</v>
      </c>
      <c r="G41" s="71">
        <v>169213.6746</v>
      </c>
      <c r="H41" s="72">
        <v>-51.397868467540498</v>
      </c>
      <c r="I41" s="71">
        <v>4643.2578000000003</v>
      </c>
      <c r="J41" s="72">
        <v>5.6458849492088303</v>
      </c>
      <c r="K41" s="71">
        <v>8292.2556999999997</v>
      </c>
      <c r="L41" s="72">
        <v>4.9004642914361698</v>
      </c>
      <c r="M41" s="72">
        <v>-0.44004888802452102</v>
      </c>
      <c r="N41" s="71">
        <v>3827866.2472999999</v>
      </c>
      <c r="O41" s="71">
        <v>34393075.007399999</v>
      </c>
      <c r="P41" s="71">
        <v>184</v>
      </c>
      <c r="Q41" s="71">
        <v>168</v>
      </c>
      <c r="R41" s="72">
        <v>9.5238095238095308</v>
      </c>
      <c r="S41" s="71">
        <v>446.96441684782599</v>
      </c>
      <c r="T41" s="71">
        <v>440.36426309523802</v>
      </c>
      <c r="U41" s="73">
        <v>1.4766620124113801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347014.88160000002</v>
      </c>
      <c r="E42" s="71">
        <v>279151.5687</v>
      </c>
      <c r="F42" s="72">
        <v>124.310561182241</v>
      </c>
      <c r="G42" s="71">
        <v>353790.9497</v>
      </c>
      <c r="H42" s="72">
        <v>-1.91527457266666</v>
      </c>
      <c r="I42" s="71">
        <v>21399.031999999999</v>
      </c>
      <c r="J42" s="72">
        <v>6.16660354775978</v>
      </c>
      <c r="K42" s="71">
        <v>19822.0965</v>
      </c>
      <c r="L42" s="72">
        <v>5.6027709348722201</v>
      </c>
      <c r="M42" s="72">
        <v>7.9554425537177995E-2</v>
      </c>
      <c r="N42" s="71">
        <v>11642505.829</v>
      </c>
      <c r="O42" s="71">
        <v>82536668.415299997</v>
      </c>
      <c r="P42" s="71">
        <v>1803</v>
      </c>
      <c r="Q42" s="71">
        <v>1699</v>
      </c>
      <c r="R42" s="72">
        <v>6.1212477928193101</v>
      </c>
      <c r="S42" s="71">
        <v>192.46526988352699</v>
      </c>
      <c r="T42" s="71">
        <v>204.30127834020001</v>
      </c>
      <c r="U42" s="73">
        <v>-6.1496853244408003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74993.19</v>
      </c>
      <c r="E43" s="71">
        <v>50945.822</v>
      </c>
      <c r="F43" s="72">
        <v>147.201845128733</v>
      </c>
      <c r="G43" s="71">
        <v>91216.25</v>
      </c>
      <c r="H43" s="72">
        <v>-17.785274005454099</v>
      </c>
      <c r="I43" s="71">
        <v>-3718.8</v>
      </c>
      <c r="J43" s="72">
        <v>-4.9588502636039404</v>
      </c>
      <c r="K43" s="71">
        <v>-6787.25</v>
      </c>
      <c r="L43" s="72">
        <v>-7.4408342811724903</v>
      </c>
      <c r="M43" s="72">
        <v>-0.45209031640207697</v>
      </c>
      <c r="N43" s="71">
        <v>5566137.3399999999</v>
      </c>
      <c r="O43" s="71">
        <v>37038001.670000002</v>
      </c>
      <c r="P43" s="71">
        <v>50</v>
      </c>
      <c r="Q43" s="71">
        <v>45</v>
      </c>
      <c r="R43" s="72">
        <v>11.1111111111111</v>
      </c>
      <c r="S43" s="71">
        <v>1499.8638000000001</v>
      </c>
      <c r="T43" s="71">
        <v>1498.27177777778</v>
      </c>
      <c r="U43" s="73">
        <v>0.106144452731131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43675.26</v>
      </c>
      <c r="E44" s="71">
        <v>10588.6453</v>
      </c>
      <c r="F44" s="72">
        <v>412.47259458204701</v>
      </c>
      <c r="G44" s="71">
        <v>48770.11</v>
      </c>
      <c r="H44" s="72">
        <v>-10.446664975740299</v>
      </c>
      <c r="I44" s="71">
        <v>6174.19</v>
      </c>
      <c r="J44" s="72">
        <v>14.136584418730401</v>
      </c>
      <c r="K44" s="71">
        <v>5849.8</v>
      </c>
      <c r="L44" s="72">
        <v>11.9946418000698</v>
      </c>
      <c r="M44" s="72">
        <v>5.5453177886424003E-2</v>
      </c>
      <c r="N44" s="71">
        <v>2628833.39</v>
      </c>
      <c r="O44" s="71">
        <v>13479643.779999999</v>
      </c>
      <c r="P44" s="71">
        <v>41</v>
      </c>
      <c r="Q44" s="71">
        <v>39</v>
      </c>
      <c r="R44" s="72">
        <v>5.1282051282051304</v>
      </c>
      <c r="S44" s="71">
        <v>1065.2502439024399</v>
      </c>
      <c r="T44" s="71">
        <v>1032.08487179487</v>
      </c>
      <c r="U44" s="73">
        <v>3.1133878914750701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8796.6777999999995</v>
      </c>
      <c r="E45" s="77"/>
      <c r="F45" s="77"/>
      <c r="G45" s="76">
        <v>22848.412100000001</v>
      </c>
      <c r="H45" s="78">
        <v>-61.499828690502298</v>
      </c>
      <c r="I45" s="76">
        <v>1490.8976</v>
      </c>
      <c r="J45" s="78">
        <v>16.948416594273802</v>
      </c>
      <c r="K45" s="76">
        <v>3368.9342999999999</v>
      </c>
      <c r="L45" s="78">
        <v>14.744719612265801</v>
      </c>
      <c r="M45" s="78">
        <v>-0.55745720538390997</v>
      </c>
      <c r="N45" s="76">
        <v>381415.27679999999</v>
      </c>
      <c r="O45" s="76">
        <v>3706769.83</v>
      </c>
      <c r="P45" s="76">
        <v>12</v>
      </c>
      <c r="Q45" s="76">
        <v>18</v>
      </c>
      <c r="R45" s="78">
        <v>-33.3333333333333</v>
      </c>
      <c r="S45" s="76">
        <v>733.05648333333295</v>
      </c>
      <c r="T45" s="76">
        <v>2179.2022888888901</v>
      </c>
      <c r="U45" s="79">
        <v>-197.276176997942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42940</v>
      </c>
      <c r="D2" s="32">
        <v>420421.958177778</v>
      </c>
      <c r="E2" s="32">
        <v>302014.75421025598</v>
      </c>
      <c r="F2" s="32">
        <v>118407.203967521</v>
      </c>
      <c r="G2" s="32">
        <v>302014.75421025598</v>
      </c>
      <c r="H2" s="32">
        <v>0.28163896215299999</v>
      </c>
    </row>
    <row r="3" spans="1:8" ht="14.25" x14ac:dyDescent="0.2">
      <c r="A3" s="32">
        <v>2</v>
      </c>
      <c r="B3" s="33">
        <v>13</v>
      </c>
      <c r="C3" s="32">
        <v>10369</v>
      </c>
      <c r="D3" s="32">
        <v>59394.8629111111</v>
      </c>
      <c r="E3" s="32">
        <v>45397.262681824403</v>
      </c>
      <c r="F3" s="32">
        <v>13997.6002292867</v>
      </c>
      <c r="G3" s="32">
        <v>45397.262681824403</v>
      </c>
      <c r="H3" s="32">
        <v>0.23567021697205001</v>
      </c>
    </row>
    <row r="4" spans="1:8" ht="14.25" x14ac:dyDescent="0.2">
      <c r="A4" s="32">
        <v>3</v>
      </c>
      <c r="B4" s="33">
        <v>14</v>
      </c>
      <c r="C4" s="32">
        <v>86673</v>
      </c>
      <c r="D4" s="32">
        <v>116853.855141026</v>
      </c>
      <c r="E4" s="32">
        <v>82376.396273504302</v>
      </c>
      <c r="F4" s="32">
        <v>34477.458867521404</v>
      </c>
      <c r="G4" s="32">
        <v>82376.396273504302</v>
      </c>
      <c r="H4" s="32">
        <v>0.29504768007792398</v>
      </c>
    </row>
    <row r="5" spans="1:8" ht="14.25" x14ac:dyDescent="0.2">
      <c r="A5" s="32">
        <v>4</v>
      </c>
      <c r="B5" s="33">
        <v>15</v>
      </c>
      <c r="C5" s="32">
        <v>3233</v>
      </c>
      <c r="D5" s="32">
        <v>60397.6371606838</v>
      </c>
      <c r="E5" s="32">
        <v>45840.584911111102</v>
      </c>
      <c r="F5" s="32">
        <v>14557.0522495726</v>
      </c>
      <c r="G5" s="32">
        <v>45840.584911111102</v>
      </c>
      <c r="H5" s="32">
        <v>0.24102022751063301</v>
      </c>
    </row>
    <row r="6" spans="1:8" ht="14.25" x14ac:dyDescent="0.2">
      <c r="A6" s="32">
        <v>5</v>
      </c>
      <c r="B6" s="33">
        <v>16</v>
      </c>
      <c r="C6" s="32">
        <v>2068</v>
      </c>
      <c r="D6" s="32">
        <v>151575.64452222199</v>
      </c>
      <c r="E6" s="32">
        <v>123239.939194017</v>
      </c>
      <c r="F6" s="32">
        <v>28335.705328205098</v>
      </c>
      <c r="G6" s="32">
        <v>123239.939194017</v>
      </c>
      <c r="H6" s="32">
        <v>0.18694101824552001</v>
      </c>
    </row>
    <row r="7" spans="1:8" ht="14.25" x14ac:dyDescent="0.2">
      <c r="A7" s="32">
        <v>6</v>
      </c>
      <c r="B7" s="33">
        <v>17</v>
      </c>
      <c r="C7" s="32">
        <v>15302</v>
      </c>
      <c r="D7" s="32">
        <v>221344.18022649601</v>
      </c>
      <c r="E7" s="32">
        <v>152171.955311111</v>
      </c>
      <c r="F7" s="32">
        <v>69172.224915384606</v>
      </c>
      <c r="G7" s="32">
        <v>152171.955311111</v>
      </c>
      <c r="H7" s="32">
        <v>0.31250979738704898</v>
      </c>
    </row>
    <row r="8" spans="1:8" ht="14.25" x14ac:dyDescent="0.2">
      <c r="A8" s="32">
        <v>7</v>
      </c>
      <c r="B8" s="33">
        <v>18</v>
      </c>
      <c r="C8" s="32">
        <v>53631</v>
      </c>
      <c r="D8" s="32">
        <v>137268.71535213699</v>
      </c>
      <c r="E8" s="32">
        <v>107404.98508888901</v>
      </c>
      <c r="F8" s="32">
        <v>29863.7302632479</v>
      </c>
      <c r="G8" s="32">
        <v>107404.98508888901</v>
      </c>
      <c r="H8" s="32">
        <v>0.21755671120428399</v>
      </c>
    </row>
    <row r="9" spans="1:8" ht="14.25" x14ac:dyDescent="0.2">
      <c r="A9" s="32">
        <v>8</v>
      </c>
      <c r="B9" s="33">
        <v>19</v>
      </c>
      <c r="C9" s="32">
        <v>16144</v>
      </c>
      <c r="D9" s="32">
        <v>88310.494694871799</v>
      </c>
      <c r="E9" s="32">
        <v>63625.181152991499</v>
      </c>
      <c r="F9" s="32">
        <v>24685.313541880299</v>
      </c>
      <c r="G9" s="32">
        <v>63625.181152991499</v>
      </c>
      <c r="H9" s="32">
        <v>0.27952865202683302</v>
      </c>
    </row>
    <row r="10" spans="1:8" ht="14.25" x14ac:dyDescent="0.2">
      <c r="A10" s="32">
        <v>9</v>
      </c>
      <c r="B10" s="33">
        <v>21</v>
      </c>
      <c r="C10" s="32">
        <v>142961</v>
      </c>
      <c r="D10" s="32">
        <v>651074.07252905995</v>
      </c>
      <c r="E10" s="32">
        <v>600555.43510512798</v>
      </c>
      <c r="F10" s="32">
        <v>50518.637423931599</v>
      </c>
      <c r="G10" s="32">
        <v>600555.43510512798</v>
      </c>
      <c r="H10" s="35">
        <v>7.7592764871890693E-2</v>
      </c>
    </row>
    <row r="11" spans="1:8" ht="14.25" x14ac:dyDescent="0.2">
      <c r="A11" s="32">
        <v>10</v>
      </c>
      <c r="B11" s="33">
        <v>22</v>
      </c>
      <c r="C11" s="32">
        <v>30477</v>
      </c>
      <c r="D11" s="32">
        <v>426561.88942307699</v>
      </c>
      <c r="E11" s="32">
        <v>386198.14832393202</v>
      </c>
      <c r="F11" s="32">
        <v>40363.7410991453</v>
      </c>
      <c r="G11" s="32">
        <v>386198.14832393202</v>
      </c>
      <c r="H11" s="32">
        <v>9.4625755605445894E-2</v>
      </c>
    </row>
    <row r="12" spans="1:8" ht="14.25" x14ac:dyDescent="0.2">
      <c r="A12" s="32">
        <v>11</v>
      </c>
      <c r="B12" s="33">
        <v>23</v>
      </c>
      <c r="C12" s="32">
        <v>154598.024</v>
      </c>
      <c r="D12" s="32">
        <v>1163419.3574970099</v>
      </c>
      <c r="E12" s="32">
        <v>975561.33508870006</v>
      </c>
      <c r="F12" s="32">
        <v>187858.022408313</v>
      </c>
      <c r="G12" s="32">
        <v>975561.33508870006</v>
      </c>
      <c r="H12" s="32">
        <v>0.16147060060309801</v>
      </c>
    </row>
    <row r="13" spans="1:8" ht="14.25" x14ac:dyDescent="0.2">
      <c r="A13" s="32">
        <v>12</v>
      </c>
      <c r="B13" s="33">
        <v>24</v>
      </c>
      <c r="C13" s="32">
        <v>15666</v>
      </c>
      <c r="D13" s="32">
        <v>506438.65376923099</v>
      </c>
      <c r="E13" s="32">
        <v>459364.04836752103</v>
      </c>
      <c r="F13" s="32">
        <v>47074.605401709399</v>
      </c>
      <c r="G13" s="32">
        <v>459364.04836752103</v>
      </c>
      <c r="H13" s="32">
        <v>9.2952236270574903E-2</v>
      </c>
    </row>
    <row r="14" spans="1:8" ht="14.25" x14ac:dyDescent="0.2">
      <c r="A14" s="32">
        <v>13</v>
      </c>
      <c r="B14" s="33">
        <v>25</v>
      </c>
      <c r="C14" s="32">
        <v>68276</v>
      </c>
      <c r="D14" s="32">
        <v>741720.90969999996</v>
      </c>
      <c r="E14" s="32">
        <v>664022.17500000005</v>
      </c>
      <c r="F14" s="32">
        <v>77698.734700000001</v>
      </c>
      <c r="G14" s="32">
        <v>664022.17500000005</v>
      </c>
      <c r="H14" s="32">
        <v>0.104754677512633</v>
      </c>
    </row>
    <row r="15" spans="1:8" ht="14.25" x14ac:dyDescent="0.2">
      <c r="A15" s="32">
        <v>14</v>
      </c>
      <c r="B15" s="33">
        <v>26</v>
      </c>
      <c r="C15" s="32">
        <v>44258</v>
      </c>
      <c r="D15" s="32">
        <v>244018.753449315</v>
      </c>
      <c r="E15" s="32">
        <v>207725.972013055</v>
      </c>
      <c r="F15" s="32">
        <v>36292.781436260499</v>
      </c>
      <c r="G15" s="32">
        <v>207725.972013055</v>
      </c>
      <c r="H15" s="32">
        <v>0.14872947641624101</v>
      </c>
    </row>
    <row r="16" spans="1:8" ht="14.25" x14ac:dyDescent="0.2">
      <c r="A16" s="32">
        <v>15</v>
      </c>
      <c r="B16" s="33">
        <v>27</v>
      </c>
      <c r="C16" s="32">
        <v>151023.44099999999</v>
      </c>
      <c r="D16" s="32">
        <v>1058633.6196812</v>
      </c>
      <c r="E16" s="32">
        <v>921218.09994359</v>
      </c>
      <c r="F16" s="32">
        <v>137415.51973760701</v>
      </c>
      <c r="G16" s="32">
        <v>921218.09994359</v>
      </c>
      <c r="H16" s="32">
        <v>0.12980460584558901</v>
      </c>
    </row>
    <row r="17" spans="1:8" ht="14.25" x14ac:dyDescent="0.2">
      <c r="A17" s="32">
        <v>16</v>
      </c>
      <c r="B17" s="33">
        <v>29</v>
      </c>
      <c r="C17" s="32">
        <v>154823</v>
      </c>
      <c r="D17" s="32">
        <v>2052395.3962119699</v>
      </c>
      <c r="E17" s="32">
        <v>1734088.0663974399</v>
      </c>
      <c r="F17" s="32">
        <v>318307.32981452998</v>
      </c>
      <c r="G17" s="32">
        <v>1734088.0663974399</v>
      </c>
      <c r="H17" s="32">
        <v>0.15509064695916699</v>
      </c>
    </row>
    <row r="18" spans="1:8" ht="14.25" x14ac:dyDescent="0.2">
      <c r="A18" s="32">
        <v>17</v>
      </c>
      <c r="B18" s="33">
        <v>31</v>
      </c>
      <c r="C18" s="32">
        <v>23314.392</v>
      </c>
      <c r="D18" s="32">
        <v>181835.25708804201</v>
      </c>
      <c r="E18" s="32">
        <v>148786.62645057499</v>
      </c>
      <c r="F18" s="32">
        <v>33048.630637466398</v>
      </c>
      <c r="G18" s="32">
        <v>148786.62645057499</v>
      </c>
      <c r="H18" s="32">
        <v>0.18175039960190401</v>
      </c>
    </row>
    <row r="19" spans="1:8" ht="14.25" x14ac:dyDescent="0.2">
      <c r="A19" s="32">
        <v>18</v>
      </c>
      <c r="B19" s="33">
        <v>32</v>
      </c>
      <c r="C19" s="32">
        <v>15252.885</v>
      </c>
      <c r="D19" s="32">
        <v>191489.55093597301</v>
      </c>
      <c r="E19" s="32">
        <v>176012.574128101</v>
      </c>
      <c r="F19" s="32">
        <v>15476.976807872101</v>
      </c>
      <c r="G19" s="32">
        <v>176012.574128101</v>
      </c>
      <c r="H19" s="32">
        <v>8.0824132346767205E-2</v>
      </c>
    </row>
    <row r="20" spans="1:8" ht="14.25" x14ac:dyDescent="0.2">
      <c r="A20" s="32">
        <v>19</v>
      </c>
      <c r="B20" s="33">
        <v>33</v>
      </c>
      <c r="C20" s="32">
        <v>33322.824000000001</v>
      </c>
      <c r="D20" s="32">
        <v>461492.16332448402</v>
      </c>
      <c r="E20" s="32">
        <v>355335.992603291</v>
      </c>
      <c r="F20" s="32">
        <v>106156.170721193</v>
      </c>
      <c r="G20" s="32">
        <v>355335.992603291</v>
      </c>
      <c r="H20" s="32">
        <v>0.230028111325809</v>
      </c>
    </row>
    <row r="21" spans="1:8" ht="14.25" x14ac:dyDescent="0.2">
      <c r="A21" s="32">
        <v>20</v>
      </c>
      <c r="B21" s="33">
        <v>34</v>
      </c>
      <c r="C21" s="32">
        <v>37676.258999999998</v>
      </c>
      <c r="D21" s="32">
        <v>188084.856973769</v>
      </c>
      <c r="E21" s="32">
        <v>134620.08246142001</v>
      </c>
      <c r="F21" s="32">
        <v>53464.774512348798</v>
      </c>
      <c r="G21" s="32">
        <v>134620.08246142001</v>
      </c>
      <c r="H21" s="32">
        <v>0.28425879346472399</v>
      </c>
    </row>
    <row r="22" spans="1:8" ht="14.25" x14ac:dyDescent="0.2">
      <c r="A22" s="32">
        <v>21</v>
      </c>
      <c r="B22" s="33">
        <v>35</v>
      </c>
      <c r="C22" s="32">
        <v>29481.580999999998</v>
      </c>
      <c r="D22" s="32">
        <v>684826.399711504</v>
      </c>
      <c r="E22" s="32">
        <v>660147.17348053097</v>
      </c>
      <c r="F22" s="32">
        <v>24679.226230973502</v>
      </c>
      <c r="G22" s="32">
        <v>660147.17348053097</v>
      </c>
      <c r="H22" s="32">
        <v>3.60372004370305E-2</v>
      </c>
    </row>
    <row r="23" spans="1:8" ht="14.25" x14ac:dyDescent="0.2">
      <c r="A23" s="32">
        <v>22</v>
      </c>
      <c r="B23" s="33">
        <v>36</v>
      </c>
      <c r="C23" s="32">
        <v>119567.715</v>
      </c>
      <c r="D23" s="32">
        <v>565630.44550707994</v>
      </c>
      <c r="E23" s="32">
        <v>472679.12590012199</v>
      </c>
      <c r="F23" s="32">
        <v>92951.319606957797</v>
      </c>
      <c r="G23" s="32">
        <v>472679.12590012199</v>
      </c>
      <c r="H23" s="32">
        <v>0.16433224262464899</v>
      </c>
    </row>
    <row r="24" spans="1:8" ht="14.25" x14ac:dyDescent="0.2">
      <c r="A24" s="32">
        <v>23</v>
      </c>
      <c r="B24" s="33">
        <v>37</v>
      </c>
      <c r="C24" s="32">
        <v>100983.817</v>
      </c>
      <c r="D24" s="32">
        <v>959199.26748584094</v>
      </c>
      <c r="E24" s="32">
        <v>820798.79972755804</v>
      </c>
      <c r="F24" s="32">
        <v>138400.46775828299</v>
      </c>
      <c r="G24" s="32">
        <v>820798.79972755804</v>
      </c>
      <c r="H24" s="32">
        <v>0.144287503597709</v>
      </c>
    </row>
    <row r="25" spans="1:8" ht="14.25" x14ac:dyDescent="0.2">
      <c r="A25" s="32">
        <v>24</v>
      </c>
      <c r="B25" s="33">
        <v>38</v>
      </c>
      <c r="C25" s="32">
        <v>132208.386</v>
      </c>
      <c r="D25" s="32">
        <v>613567.38273982296</v>
      </c>
      <c r="E25" s="32">
        <v>577034.82879557495</v>
      </c>
      <c r="F25" s="32">
        <v>36532.553944247797</v>
      </c>
      <c r="G25" s="32">
        <v>577034.82879557495</v>
      </c>
      <c r="H25" s="32">
        <v>5.9541225580009398E-2</v>
      </c>
    </row>
    <row r="26" spans="1:8" ht="14.25" x14ac:dyDescent="0.2">
      <c r="A26" s="32">
        <v>25</v>
      </c>
      <c r="B26" s="33">
        <v>39</v>
      </c>
      <c r="C26" s="32">
        <v>64672.163</v>
      </c>
      <c r="D26" s="32">
        <v>100842.081436298</v>
      </c>
      <c r="E26" s="32">
        <v>70456.557986153901</v>
      </c>
      <c r="F26" s="32">
        <v>30385.523450144399</v>
      </c>
      <c r="G26" s="32">
        <v>70456.557986153901</v>
      </c>
      <c r="H26" s="32">
        <v>0.30131789246475299</v>
      </c>
    </row>
    <row r="27" spans="1:8" ht="14.25" x14ac:dyDescent="0.2">
      <c r="A27" s="32">
        <v>26</v>
      </c>
      <c r="B27" s="33">
        <v>40</v>
      </c>
      <c r="C27" s="32">
        <v>0.82599999999999996</v>
      </c>
      <c r="D27" s="32">
        <v>5.4701000000000004</v>
      </c>
      <c r="E27" s="32">
        <v>5.6052999999999997</v>
      </c>
      <c r="F27" s="32">
        <v>-0.13519999999999999</v>
      </c>
      <c r="G27" s="32">
        <v>5.6052999999999997</v>
      </c>
      <c r="H27" s="32">
        <v>-2.4716184347635301E-2</v>
      </c>
    </row>
    <row r="28" spans="1:8" ht="14.25" x14ac:dyDescent="0.2">
      <c r="A28" s="32">
        <v>27</v>
      </c>
      <c r="B28" s="33">
        <v>42</v>
      </c>
      <c r="C28" s="32">
        <v>7064.0309999999999</v>
      </c>
      <c r="D28" s="32">
        <v>116827.37300000001</v>
      </c>
      <c r="E28" s="32">
        <v>101402.49400000001</v>
      </c>
      <c r="F28" s="32">
        <v>15424.879000000001</v>
      </c>
      <c r="G28" s="32">
        <v>101402.49400000001</v>
      </c>
      <c r="H28" s="32">
        <v>0.13203137761216299</v>
      </c>
    </row>
    <row r="29" spans="1:8" ht="14.25" x14ac:dyDescent="0.2">
      <c r="A29" s="32">
        <v>28</v>
      </c>
      <c r="B29" s="33">
        <v>75</v>
      </c>
      <c r="C29" s="32">
        <v>202</v>
      </c>
      <c r="D29" s="32">
        <v>82241.452999145302</v>
      </c>
      <c r="E29" s="32">
        <v>77598.1939316239</v>
      </c>
      <c r="F29" s="32">
        <v>4643.2590675213696</v>
      </c>
      <c r="G29" s="32">
        <v>77598.1939316239</v>
      </c>
      <c r="H29" s="32">
        <v>5.6458864698920398E-2</v>
      </c>
    </row>
    <row r="30" spans="1:8" ht="14.25" x14ac:dyDescent="0.2">
      <c r="A30" s="32">
        <v>29</v>
      </c>
      <c r="B30" s="33">
        <v>76</v>
      </c>
      <c r="C30" s="32">
        <v>2005</v>
      </c>
      <c r="D30" s="32">
        <v>347014.87496837601</v>
      </c>
      <c r="E30" s="32">
        <v>325615.85268974397</v>
      </c>
      <c r="F30" s="32">
        <v>21399.022278632499</v>
      </c>
      <c r="G30" s="32">
        <v>325615.85268974397</v>
      </c>
      <c r="H30" s="32">
        <v>6.16660086417984E-2</v>
      </c>
    </row>
    <row r="31" spans="1:8" ht="14.25" x14ac:dyDescent="0.2">
      <c r="A31" s="32">
        <v>30</v>
      </c>
      <c r="B31" s="33">
        <v>99</v>
      </c>
      <c r="C31" s="32">
        <v>12</v>
      </c>
      <c r="D31" s="32">
        <v>8796.6780122532291</v>
      </c>
      <c r="E31" s="32">
        <v>7305.7802435519197</v>
      </c>
      <c r="F31" s="32">
        <v>1490.89776870131</v>
      </c>
      <c r="G31" s="32">
        <v>7305.7802435519197</v>
      </c>
      <c r="H31" s="32">
        <v>0.169484181031132</v>
      </c>
    </row>
    <row r="32" spans="1:8" ht="14.25" x14ac:dyDescent="0.2">
      <c r="A32" s="32"/>
      <c r="B32" s="37">
        <v>70</v>
      </c>
      <c r="C32" s="38">
        <v>64</v>
      </c>
      <c r="D32" s="38">
        <v>123653.89</v>
      </c>
      <c r="E32" s="38">
        <v>118700.01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49</v>
      </c>
      <c r="D33" s="38">
        <v>115111.14</v>
      </c>
      <c r="E33" s="38">
        <v>131754.76999999999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68</v>
      </c>
      <c r="D34" s="38">
        <v>183996.08</v>
      </c>
      <c r="E34" s="38">
        <v>203388.95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74</v>
      </c>
      <c r="D35" s="38">
        <v>118878.73</v>
      </c>
      <c r="E35" s="38">
        <v>146055.79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44</v>
      </c>
      <c r="D36" s="38">
        <v>29.41</v>
      </c>
      <c r="E36" s="38">
        <v>0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46</v>
      </c>
      <c r="D37" s="38">
        <v>74993.19</v>
      </c>
      <c r="E37" s="38">
        <v>78711.990000000005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41</v>
      </c>
      <c r="D38" s="38">
        <v>43675.26</v>
      </c>
      <c r="E38" s="38">
        <v>37501.07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2015-05-28T00:27:36Z</dcterms:modified>
</cp:coreProperties>
</file>