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<sst xmlns="http://schemas.openxmlformats.org/spreadsheetml/2006/main" count="117" uniqueCount="74">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</sst>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14096564.3828</v>
      </c>
      <c r="F3" s="25">
        <f>RA!I7</f>
        <v>1654804.4439000001</v>
      </c>
      <c r="G3" s="16">
        <f>SUM(G4:G40)</f>
        <v>12441759.938899998</v>
      </c>
      <c r="H3" s="27">
        <f>RA!J7</f>
        <v>11.739062078978</v>
      </c>
      <c r="I3" s="20">
        <f>SUM(I4:I40)</f>
        <v>14096568.307816155</v>
      </c>
      <c r="J3" s="21">
        <f>SUM(J4:J40)</f>
        <v>12441759.911229201</v>
      </c>
      <c r="K3" s="22">
        <f>E3-I3</f>
        <v>-3.9250161554664373</v>
      </c>
      <c r="L3" s="22">
        <f>G3-J3</f>
        <v>2.767079696059227E-2</v>
      </c>
    </row>
    <row r="4" spans="1:13" x14ac:dyDescent="0.15">
      <c r="A4" s="44">
        <f>RA!A8</f>
        <v>42158</v>
      </c>
      <c r="B4" s="12">
        <v>12</v>
      </c>
      <c r="C4" s="41" t="s">
        <v>6</v>
      </c>
      <c r="D4" s="41"/>
      <c r="E4" s="15">
        <f>VLOOKUP(C4,RA!B8:D36,3,0)</f>
        <v>436203.59259999997</v>
      </c>
      <c r="F4" s="25">
        <f>VLOOKUP(C4,RA!B8:I39,8,0)</f>
        <v>111979.42879999999</v>
      </c>
      <c r="G4" s="16">
        <f t="shared" ref="G4:G40" si="0">E4-F4</f>
        <v>324224.16379999998</v>
      </c>
      <c r="H4" s="27">
        <f>RA!J8</f>
        <v>25.671367842833298</v>
      </c>
      <c r="I4" s="20">
        <f>VLOOKUP(B4,RMS!B:D,3,FALSE)</f>
        <v>436204.15306752099</v>
      </c>
      <c r="J4" s="21">
        <f>VLOOKUP(B4,RMS!B:E,4,FALSE)</f>
        <v>324224.17443162401</v>
      </c>
      <c r="K4" s="22">
        <f t="shared" ref="K4:K40" si="1">E4-I4</f>
        <v>-0.56046752101974562</v>
      </c>
      <c r="L4" s="22">
        <f t="shared" ref="L4:L40" si="2">G4-J4</f>
        <v>-1.063162402715534E-2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55074.408199999998</v>
      </c>
      <c r="F5" s="25">
        <f>VLOOKUP(C5,RA!B9:I40,8,0)</f>
        <v>12775.802100000001</v>
      </c>
      <c r="G5" s="16">
        <f t="shared" si="0"/>
        <v>42298.606099999997</v>
      </c>
      <c r="H5" s="27">
        <f>RA!J9</f>
        <v>23.1973479471723</v>
      </c>
      <c r="I5" s="20">
        <f>VLOOKUP(B5,RMS!B:D,3,FALSE)</f>
        <v>55074.434459980301</v>
      </c>
      <c r="J5" s="21">
        <f>VLOOKUP(B5,RMS!B:E,4,FALSE)</f>
        <v>42298.611088692203</v>
      </c>
      <c r="K5" s="22">
        <f t="shared" si="1"/>
        <v>-2.6259980302711483E-2</v>
      </c>
      <c r="L5" s="22">
        <f t="shared" si="2"/>
        <v>-4.9886922060977668E-3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100803.0019</v>
      </c>
      <c r="F6" s="25">
        <f>VLOOKUP(C6,RA!B10:I41,8,0)</f>
        <v>27835.630799999999</v>
      </c>
      <c r="G6" s="16">
        <f t="shared" si="0"/>
        <v>72967.371100000004</v>
      </c>
      <c r="H6" s="27">
        <f>RA!J10</f>
        <v>27.6138907327521</v>
      </c>
      <c r="I6" s="20">
        <f>VLOOKUP(B6,RMS!B:D,3,FALSE)</f>
        <v>100804.768223932</v>
      </c>
      <c r="J6" s="21">
        <f>VLOOKUP(B6,RMS!B:E,4,FALSE)</f>
        <v>72967.371096581206</v>
      </c>
      <c r="K6" s="22">
        <f>E6-I6</f>
        <v>-1.76632393199543</v>
      </c>
      <c r="L6" s="22">
        <f t="shared" si="2"/>
        <v>3.4187978599220514E-6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65676.006699999998</v>
      </c>
      <c r="F7" s="25">
        <f>VLOOKUP(C7,RA!B11:I42,8,0)</f>
        <v>16403.7147</v>
      </c>
      <c r="G7" s="16">
        <f t="shared" si="0"/>
        <v>49272.292000000001</v>
      </c>
      <c r="H7" s="27">
        <f>RA!J11</f>
        <v>24.976723653327699</v>
      </c>
      <c r="I7" s="20">
        <f>VLOOKUP(B7,RMS!B:D,3,FALSE)</f>
        <v>65676.036158974399</v>
      </c>
      <c r="J7" s="21">
        <f>VLOOKUP(B7,RMS!B:E,4,FALSE)</f>
        <v>49272.291623931596</v>
      </c>
      <c r="K7" s="22">
        <f t="shared" si="1"/>
        <v>-2.9458974400768057E-2</v>
      </c>
      <c r="L7" s="22">
        <f t="shared" si="2"/>
        <v>3.7606840487569571E-4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171559.1042</v>
      </c>
      <c r="F8" s="25">
        <f>VLOOKUP(C8,RA!B12:I43,8,0)</f>
        <v>35033.695899999999</v>
      </c>
      <c r="G8" s="16">
        <f t="shared" si="0"/>
        <v>136525.40830000001</v>
      </c>
      <c r="H8" s="27">
        <f>RA!J12</f>
        <v>20.4207733908184</v>
      </c>
      <c r="I8" s="20">
        <f>VLOOKUP(B8,RMS!B:D,3,FALSE)</f>
        <v>171559.104325641</v>
      </c>
      <c r="J8" s="21">
        <f>VLOOKUP(B8,RMS!B:E,4,FALSE)</f>
        <v>136525.405857265</v>
      </c>
      <c r="K8" s="22">
        <f t="shared" si="1"/>
        <v>-1.2564100325107574E-4</v>
      </c>
      <c r="L8" s="22">
        <f t="shared" si="2"/>
        <v>2.4427350144833326E-3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214957.47839999999</v>
      </c>
      <c r="F9" s="25">
        <f>VLOOKUP(C9,RA!B13:I44,8,0)</f>
        <v>66531.238100000002</v>
      </c>
      <c r="G9" s="16">
        <f t="shared" si="0"/>
        <v>148426.2403</v>
      </c>
      <c r="H9" s="27">
        <f>RA!J13</f>
        <v>30.950883214305499</v>
      </c>
      <c r="I9" s="20">
        <f>VLOOKUP(B9,RMS!B:D,3,FALSE)</f>
        <v>214957.67879145301</v>
      </c>
      <c r="J9" s="21">
        <f>VLOOKUP(B9,RMS!B:E,4,FALSE)</f>
        <v>148426.239795726</v>
      </c>
      <c r="K9" s="22">
        <f t="shared" si="1"/>
        <v>-0.20039145302143879</v>
      </c>
      <c r="L9" s="22">
        <f t="shared" si="2"/>
        <v>5.0427400856278837E-4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151688.723</v>
      </c>
      <c r="F10" s="25">
        <f>VLOOKUP(C10,RA!B14:I45,8,0)</f>
        <v>35394.6702</v>
      </c>
      <c r="G10" s="16">
        <f t="shared" si="0"/>
        <v>116294.0528</v>
      </c>
      <c r="H10" s="27">
        <f>RA!J14</f>
        <v>23.3337518438994</v>
      </c>
      <c r="I10" s="20">
        <f>VLOOKUP(B10,RMS!B:D,3,FALSE)</f>
        <v>151688.71626239299</v>
      </c>
      <c r="J10" s="21">
        <f>VLOOKUP(B10,RMS!B:E,4,FALSE)</f>
        <v>116294.05002734999</v>
      </c>
      <c r="K10" s="22">
        <f t="shared" si="1"/>
        <v>6.7376070073805749E-3</v>
      </c>
      <c r="L10" s="22">
        <f t="shared" si="2"/>
        <v>2.7726500120479614E-3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94275.435599999997</v>
      </c>
      <c r="F11" s="25">
        <f>VLOOKUP(C11,RA!B15:I46,8,0)</f>
        <v>22619.788400000001</v>
      </c>
      <c r="G11" s="16">
        <f t="shared" si="0"/>
        <v>71655.647199999992</v>
      </c>
      <c r="H11" s="27">
        <f>RA!J15</f>
        <v>23.993300329020201</v>
      </c>
      <c r="I11" s="20">
        <f>VLOOKUP(B11,RMS!B:D,3,FALSE)</f>
        <v>94275.545060683799</v>
      </c>
      <c r="J11" s="21">
        <f>VLOOKUP(B11,RMS!B:E,4,FALSE)</f>
        <v>71655.645813675204</v>
      </c>
      <c r="K11" s="22">
        <f t="shared" si="1"/>
        <v>-0.10946068380144425</v>
      </c>
      <c r="L11" s="22">
        <f t="shared" si="2"/>
        <v>1.3863247877452523E-3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678512.16370000003</v>
      </c>
      <c r="F12" s="25">
        <f>VLOOKUP(C12,RA!B16:I47,8,0)</f>
        <v>41145.001499999998</v>
      </c>
      <c r="G12" s="16">
        <f t="shared" si="0"/>
        <v>637367.16220000002</v>
      </c>
      <c r="H12" s="27">
        <f>RA!J16</f>
        <v>6.0640035214154304</v>
      </c>
      <c r="I12" s="20">
        <f>VLOOKUP(B12,RMS!B:D,3,FALSE)</f>
        <v>678511.72871196596</v>
      </c>
      <c r="J12" s="21">
        <f>VLOOKUP(B12,RMS!B:E,4,FALSE)</f>
        <v>637367.16207521397</v>
      </c>
      <c r="K12" s="22">
        <f t="shared" si="1"/>
        <v>0.43498803407419473</v>
      </c>
      <c r="L12" s="22">
        <f t="shared" si="2"/>
        <v>1.2478604912757874E-4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391740.48379999999</v>
      </c>
      <c r="F13" s="25">
        <f>VLOOKUP(C13,RA!B17:I48,8,0)</f>
        <v>57564.795700000002</v>
      </c>
      <c r="G13" s="16">
        <f t="shared" si="0"/>
        <v>334175.68809999997</v>
      </c>
      <c r="H13" s="27">
        <f>RA!J17</f>
        <v>14.6946251614345</v>
      </c>
      <c r="I13" s="20">
        <f>VLOOKUP(B13,RMS!B:D,3,FALSE)</f>
        <v>391740.35774700902</v>
      </c>
      <c r="J13" s="21">
        <f>VLOOKUP(B13,RMS!B:E,4,FALSE)</f>
        <v>334175.687297436</v>
      </c>
      <c r="K13" s="22">
        <f t="shared" si="1"/>
        <v>0.12605299096321687</v>
      </c>
      <c r="L13" s="22">
        <f t="shared" si="2"/>
        <v>8.0256396904587746E-4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1171610.4823</v>
      </c>
      <c r="F14" s="25">
        <f>VLOOKUP(C14,RA!B18:I49,8,0)</f>
        <v>183564.0441</v>
      </c>
      <c r="G14" s="16">
        <f t="shared" si="0"/>
        <v>988046.43819999998</v>
      </c>
      <c r="H14" s="27">
        <f>RA!J18</f>
        <v>15.6676682970302</v>
      </c>
      <c r="I14" s="20">
        <f>VLOOKUP(B14,RMS!B:D,3,FALSE)</f>
        <v>1171610.48091665</v>
      </c>
      <c r="J14" s="21">
        <f>VLOOKUP(B14,RMS!B:E,4,FALSE)</f>
        <v>988046.43368214194</v>
      </c>
      <c r="K14" s="22">
        <f t="shared" si="1"/>
        <v>1.3833499979227781E-3</v>
      </c>
      <c r="L14" s="22">
        <f t="shared" si="2"/>
        <v>4.5178580330684781E-3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426650.39289999998</v>
      </c>
      <c r="F15" s="25">
        <f>VLOOKUP(C15,RA!B19:I50,8,0)</f>
        <v>35905.1371</v>
      </c>
      <c r="G15" s="16">
        <f t="shared" si="0"/>
        <v>390745.25579999998</v>
      </c>
      <c r="H15" s="27">
        <f>RA!J19</f>
        <v>8.4155874921262708</v>
      </c>
      <c r="I15" s="20">
        <f>VLOOKUP(B15,RMS!B:D,3,FALSE)</f>
        <v>426650.343048718</v>
      </c>
      <c r="J15" s="21">
        <f>VLOOKUP(B15,RMS!B:E,4,FALSE)</f>
        <v>390745.25670341903</v>
      </c>
      <c r="K15" s="22">
        <f t="shared" si="1"/>
        <v>4.9851281975861639E-2</v>
      </c>
      <c r="L15" s="22">
        <f t="shared" si="2"/>
        <v>-9.0341904433444142E-4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706999.50349999999</v>
      </c>
      <c r="F16" s="25">
        <f>VLOOKUP(C16,RA!B20:I51,8,0)</f>
        <v>67965.318199999994</v>
      </c>
      <c r="G16" s="16">
        <f t="shared" si="0"/>
        <v>639034.18530000001</v>
      </c>
      <c r="H16" s="27">
        <f>RA!J20</f>
        <v>9.6132059306318904</v>
      </c>
      <c r="I16" s="20">
        <f>VLOOKUP(B16,RMS!B:D,3,FALSE)</f>
        <v>706999.6226</v>
      </c>
      <c r="J16" s="21">
        <f>VLOOKUP(B16,RMS!B:E,4,FALSE)</f>
        <v>639034.18530000001</v>
      </c>
      <c r="K16" s="22">
        <f t="shared" si="1"/>
        <v>-0.11910000001080334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239555.01130000001</v>
      </c>
      <c r="F17" s="25">
        <f>VLOOKUP(C17,RA!B21:I52,8,0)</f>
        <v>35308.527800000003</v>
      </c>
      <c r="G17" s="16">
        <f t="shared" si="0"/>
        <v>204246.4835</v>
      </c>
      <c r="H17" s="27">
        <f>RA!J21</f>
        <v>14.7392148502301</v>
      </c>
      <c r="I17" s="20">
        <f>VLOOKUP(B17,RMS!B:D,3,FALSE)</f>
        <v>239554.95326283199</v>
      </c>
      <c r="J17" s="21">
        <f>VLOOKUP(B17,RMS!B:E,4,FALSE)</f>
        <v>204246.483422124</v>
      </c>
      <c r="K17" s="22">
        <f t="shared" si="1"/>
        <v>5.803716802620329E-2</v>
      </c>
      <c r="L17" s="22">
        <f t="shared" si="2"/>
        <v>7.7876000432297587E-5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1002216.9404</v>
      </c>
      <c r="F18" s="25">
        <f>VLOOKUP(C18,RA!B22:I53,8,0)</f>
        <v>144704.5876</v>
      </c>
      <c r="G18" s="16">
        <f t="shared" si="0"/>
        <v>857512.35279999999</v>
      </c>
      <c r="H18" s="27">
        <f>RA!J22</f>
        <v>14.4384495778176</v>
      </c>
      <c r="I18" s="20">
        <f>VLOOKUP(B18,RMS!B:D,3,FALSE)</f>
        <v>1002217.67665043</v>
      </c>
      <c r="J18" s="21">
        <f>VLOOKUP(B18,RMS!B:E,4,FALSE)</f>
        <v>857512.349351282</v>
      </c>
      <c r="K18" s="22">
        <f t="shared" si="1"/>
        <v>-0.73625042999628931</v>
      </c>
      <c r="L18" s="22">
        <f t="shared" si="2"/>
        <v>3.4487179946154356E-3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2596288.1394000002</v>
      </c>
      <c r="F19" s="25">
        <f>VLOOKUP(C19,RA!B23:I54,8,0)</f>
        <v>307627.1153</v>
      </c>
      <c r="G19" s="16">
        <f t="shared" si="0"/>
        <v>2288661.0241</v>
      </c>
      <c r="H19" s="27">
        <f>RA!J23</f>
        <v>11.8487278292267</v>
      </c>
      <c r="I19" s="20">
        <f>VLOOKUP(B19,RMS!B:D,3,FALSE)</f>
        <v>2596289.3199829101</v>
      </c>
      <c r="J19" s="21">
        <f>VLOOKUP(B19,RMS!B:E,4,FALSE)</f>
        <v>2288661.0547692301</v>
      </c>
      <c r="K19" s="22">
        <f t="shared" si="1"/>
        <v>-1.1805829098448157</v>
      </c>
      <c r="L19" s="22">
        <f t="shared" si="2"/>
        <v>-3.0669230036437511E-2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194602.43979999999</v>
      </c>
      <c r="F20" s="25">
        <f>VLOOKUP(C20,RA!B24:I55,8,0)</f>
        <v>33358.443299999999</v>
      </c>
      <c r="G20" s="16">
        <f t="shared" si="0"/>
        <v>161243.99650000001</v>
      </c>
      <c r="H20" s="27">
        <f>RA!J24</f>
        <v>17.141842278176799</v>
      </c>
      <c r="I20" s="20">
        <f>VLOOKUP(B20,RMS!B:D,3,FALSE)</f>
        <v>194602.45574474701</v>
      </c>
      <c r="J20" s="21">
        <f>VLOOKUP(B20,RMS!B:E,4,FALSE)</f>
        <v>161244.00149078999</v>
      </c>
      <c r="K20" s="22">
        <f t="shared" si="1"/>
        <v>-1.594474702142179E-2</v>
      </c>
      <c r="L20" s="22">
        <f t="shared" si="2"/>
        <v>-4.9907899810932577E-3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180451.61610000001</v>
      </c>
      <c r="F21" s="25">
        <f>VLOOKUP(C21,RA!B25:I56,8,0)</f>
        <v>14828.154200000001</v>
      </c>
      <c r="G21" s="16">
        <f t="shared" si="0"/>
        <v>165623.46190000002</v>
      </c>
      <c r="H21" s="27">
        <f>RA!J25</f>
        <v>8.2172465508886106</v>
      </c>
      <c r="I21" s="20">
        <f>VLOOKUP(B21,RMS!B:D,3,FALSE)</f>
        <v>180451.619886317</v>
      </c>
      <c r="J21" s="21">
        <f>VLOOKUP(B21,RMS!B:E,4,FALSE)</f>
        <v>165623.45757982699</v>
      </c>
      <c r="K21" s="22">
        <f t="shared" si="1"/>
        <v>-3.7863169854972512E-3</v>
      </c>
      <c r="L21" s="22">
        <f t="shared" si="2"/>
        <v>4.3201730295550078E-3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483224.098</v>
      </c>
      <c r="F22" s="25">
        <f>VLOOKUP(C22,RA!B26:I57,8,0)</f>
        <v>110724.4145</v>
      </c>
      <c r="G22" s="16">
        <f t="shared" si="0"/>
        <v>372499.68349999998</v>
      </c>
      <c r="H22" s="27">
        <f>RA!J26</f>
        <v>22.913678137798499</v>
      </c>
      <c r="I22" s="20">
        <f>VLOOKUP(B22,RMS!B:D,3,FALSE)</f>
        <v>483224.11601804697</v>
      </c>
      <c r="J22" s="21">
        <f>VLOOKUP(B22,RMS!B:E,4,FALSE)</f>
        <v>372499.65331377799</v>
      </c>
      <c r="K22" s="22">
        <f t="shared" si="1"/>
        <v>-1.8018046976067126E-2</v>
      </c>
      <c r="L22" s="22">
        <f t="shared" si="2"/>
        <v>3.0186221993062645E-2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189904.77069999999</v>
      </c>
      <c r="F23" s="25">
        <f>VLOOKUP(C23,RA!B27:I58,8,0)</f>
        <v>55053.137300000002</v>
      </c>
      <c r="G23" s="16">
        <f t="shared" si="0"/>
        <v>134851.63339999999</v>
      </c>
      <c r="H23" s="27">
        <f>RA!J27</f>
        <v>28.989865339912701</v>
      </c>
      <c r="I23" s="20">
        <f>VLOOKUP(B23,RMS!B:D,3,FALSE)</f>
        <v>189904.65943392299</v>
      </c>
      <c r="J23" s="21">
        <f>VLOOKUP(B23,RMS!B:E,4,FALSE)</f>
        <v>134851.64234021501</v>
      </c>
      <c r="K23" s="22">
        <f t="shared" si="1"/>
        <v>0.11126607700134628</v>
      </c>
      <c r="L23" s="22">
        <f t="shared" si="2"/>
        <v>-8.9402150188107044E-3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677756.29520000005</v>
      </c>
      <c r="F24" s="25">
        <f>VLOOKUP(C24,RA!B28:I59,8,0)</f>
        <v>25001.145199999999</v>
      </c>
      <c r="G24" s="16">
        <f t="shared" si="0"/>
        <v>652755.15</v>
      </c>
      <c r="H24" s="27">
        <f>RA!J28</f>
        <v>3.6888104731837799</v>
      </c>
      <c r="I24" s="20">
        <f>VLOOKUP(B24,RMS!B:D,3,FALSE)</f>
        <v>677756.29456460197</v>
      </c>
      <c r="J24" s="21">
        <f>VLOOKUP(B24,RMS!B:E,4,FALSE)</f>
        <v>652755.13868938095</v>
      </c>
      <c r="K24" s="22">
        <f t="shared" si="1"/>
        <v>6.3539808616042137E-4</v>
      </c>
      <c r="L24" s="22">
        <f t="shared" si="2"/>
        <v>1.1310619069263339E-2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570527.22710000002</v>
      </c>
      <c r="F25" s="25">
        <f>VLOOKUP(C25,RA!B29:I60,8,0)</f>
        <v>83276.395000000004</v>
      </c>
      <c r="G25" s="16">
        <f t="shared" si="0"/>
        <v>487250.8321</v>
      </c>
      <c r="H25" s="27">
        <f>RA!J29</f>
        <v>14.596392782741599</v>
      </c>
      <c r="I25" s="20">
        <f>VLOOKUP(B25,RMS!B:D,3,FALSE)</f>
        <v>570527.22770885006</v>
      </c>
      <c r="J25" s="21">
        <f>VLOOKUP(B25,RMS!B:E,4,FALSE)</f>
        <v>487250.82330447203</v>
      </c>
      <c r="K25" s="22">
        <f t="shared" si="1"/>
        <v>-6.0885003767907619E-4</v>
      </c>
      <c r="L25" s="22">
        <f t="shared" si="2"/>
        <v>8.7955279741436243E-3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951437.99369999999</v>
      </c>
      <c r="F26" s="25">
        <f>VLOOKUP(C26,RA!B30:I61,8,0)</f>
        <v>123129.9472</v>
      </c>
      <c r="G26" s="16">
        <f t="shared" si="0"/>
        <v>828308.04649999994</v>
      </c>
      <c r="H26" s="27">
        <f>RA!J30</f>
        <v>12.9414578790538</v>
      </c>
      <c r="I26" s="20">
        <f>VLOOKUP(B26,RMS!B:D,3,FALSE)</f>
        <v>951437.99679203494</v>
      </c>
      <c r="J26" s="21">
        <f>VLOOKUP(B26,RMS!B:E,4,FALSE)</f>
        <v>828308.04024615395</v>
      </c>
      <c r="K26" s="22">
        <f t="shared" si="1"/>
        <v>-3.0920349527150393E-3</v>
      </c>
      <c r="L26" s="22">
        <f t="shared" si="2"/>
        <v>6.2538459897041321E-3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550359.03810000001</v>
      </c>
      <c r="F27" s="25">
        <f>VLOOKUP(C27,RA!B31:I62,8,0)</f>
        <v>41419.713400000001</v>
      </c>
      <c r="G27" s="16">
        <f t="shared" si="0"/>
        <v>508939.3247</v>
      </c>
      <c r="H27" s="27">
        <f>RA!J31</f>
        <v>7.5259440715270101</v>
      </c>
      <c r="I27" s="20">
        <f>VLOOKUP(B27,RMS!B:D,3,FALSE)</f>
        <v>550359.03876017698</v>
      </c>
      <c r="J27" s="21">
        <f>VLOOKUP(B27,RMS!B:E,4,FALSE)</f>
        <v>508939.31479114998</v>
      </c>
      <c r="K27" s="22">
        <f t="shared" si="1"/>
        <v>-6.6017697099596262E-4</v>
      </c>
      <c r="L27" s="22">
        <f t="shared" si="2"/>
        <v>9.908850013744086E-3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100457.1528</v>
      </c>
      <c r="F28" s="25">
        <f>VLOOKUP(C28,RA!B32:I63,8,0)</f>
        <v>29373.014599999999</v>
      </c>
      <c r="G28" s="16">
        <f t="shared" si="0"/>
        <v>71084.138200000001</v>
      </c>
      <c r="H28" s="27">
        <f>RA!J32</f>
        <v>29.2393461105539</v>
      </c>
      <c r="I28" s="20">
        <f>VLOOKUP(B28,RMS!B:D,3,FALSE)</f>
        <v>100457.099418675</v>
      </c>
      <c r="J28" s="21">
        <f>VLOOKUP(B28,RMS!B:E,4,FALSE)</f>
        <v>71084.139396166604</v>
      </c>
      <c r="K28" s="22">
        <f t="shared" si="1"/>
        <v>5.3381324993097223E-2</v>
      </c>
      <c r="L28" s="22">
        <f t="shared" si="2"/>
        <v>-1.1961666023125872E-3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107303.57610000001</v>
      </c>
      <c r="F30" s="25">
        <f>VLOOKUP(C30,RA!B34:I66,8,0)</f>
        <v>15895.3287</v>
      </c>
      <c r="G30" s="16">
        <f t="shared" si="0"/>
        <v>91408.247400000007</v>
      </c>
      <c r="H30" s="27">
        <f>RA!J34</f>
        <v>0</v>
      </c>
      <c r="I30" s="20">
        <f>VLOOKUP(B30,RMS!B:D,3,FALSE)</f>
        <v>107303.5757</v>
      </c>
      <c r="J30" s="21">
        <f>VLOOKUP(B30,RMS!B:E,4,FALSE)</f>
        <v>91408.242199999993</v>
      </c>
      <c r="K30" s="22">
        <f t="shared" si="1"/>
        <v>4.0000000444706529E-4</v>
      </c>
      <c r="L30" s="22">
        <f t="shared" si="2"/>
        <v>5.2000000141561031E-3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72690.63</v>
      </c>
      <c r="F31" s="25">
        <f>VLOOKUP(C31,RA!B35:I67,8,0)</f>
        <v>866.44</v>
      </c>
      <c r="G31" s="16">
        <f t="shared" si="0"/>
        <v>71824.19</v>
      </c>
      <c r="H31" s="27">
        <f>RA!J35</f>
        <v>14.8134193451172</v>
      </c>
      <c r="I31" s="20">
        <f>VLOOKUP(B31,RMS!B:D,3,FALSE)</f>
        <v>72690.63</v>
      </c>
      <c r="J31" s="21">
        <f>VLOOKUP(B31,RMS!B:E,4,FALSE)</f>
        <v>71824.19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180008.58</v>
      </c>
      <c r="F32" s="25">
        <f>VLOOKUP(C32,RA!B34:I67,8,0)</f>
        <v>-18167.11</v>
      </c>
      <c r="G32" s="16">
        <f t="shared" si="0"/>
        <v>198175.69</v>
      </c>
      <c r="H32" s="27">
        <f>RA!J35</f>
        <v>14.8134193451172</v>
      </c>
      <c r="I32" s="20">
        <f>VLOOKUP(B32,RMS!B:D,3,FALSE)</f>
        <v>180008.58</v>
      </c>
      <c r="J32" s="21">
        <f>VLOOKUP(B32,RMS!B:E,4,FALSE)</f>
        <v>198175.69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606635.89</v>
      </c>
      <c r="F33" s="25">
        <f>VLOOKUP(C33,RA!B34:I68,8,0)</f>
        <v>-71845.64</v>
      </c>
      <c r="G33" s="16">
        <f t="shared" si="0"/>
        <v>678481.53</v>
      </c>
      <c r="H33" s="27">
        <f>RA!J34</f>
        <v>0</v>
      </c>
      <c r="I33" s="20">
        <f>VLOOKUP(B33,RMS!B:D,3,FALSE)</f>
        <v>606635.89</v>
      </c>
      <c r="J33" s="21">
        <f>VLOOKUP(B33,RMS!B:E,4,FALSE)</f>
        <v>678481.53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143685.64000000001</v>
      </c>
      <c r="F34" s="25">
        <f>VLOOKUP(C34,RA!B35:I69,8,0)</f>
        <v>-21315.81</v>
      </c>
      <c r="G34" s="16">
        <f t="shared" si="0"/>
        <v>165001.45000000001</v>
      </c>
      <c r="H34" s="27">
        <f>RA!J35</f>
        <v>14.8134193451172</v>
      </c>
      <c r="I34" s="20">
        <f>VLOOKUP(B34,RMS!B:D,3,FALSE)</f>
        <v>143685.64000000001</v>
      </c>
      <c r="J34" s="21">
        <f>VLOOKUP(B34,RMS!B:E,4,FALSE)</f>
        <v>165001.45000000001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48.72</v>
      </c>
      <c r="F35" s="25">
        <f>VLOOKUP(C35,RA!B36:I70,8,0)</f>
        <v>48.72</v>
      </c>
      <c r="G35" s="16">
        <f t="shared" si="0"/>
        <v>0</v>
      </c>
      <c r="H35" s="27">
        <f>RA!J36</f>
        <v>1.1919555519053799</v>
      </c>
      <c r="I35" s="20">
        <f>VLOOKUP(B35,RMS!B:D,3,FALSE)</f>
        <v>48.72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98947.008100000006</v>
      </c>
      <c r="F36" s="25">
        <f>VLOOKUP(C36,RA!B8:I70,8,0)</f>
        <v>4787.393</v>
      </c>
      <c r="G36" s="16">
        <f t="shared" si="0"/>
        <v>94159.61510000001</v>
      </c>
      <c r="H36" s="27">
        <f>RA!J36</f>
        <v>1.1919555519053799</v>
      </c>
      <c r="I36" s="20">
        <f>VLOOKUP(B36,RMS!B:D,3,FALSE)</f>
        <v>98947.008547008503</v>
      </c>
      <c r="J36" s="21">
        <f>VLOOKUP(B36,RMS!B:E,4,FALSE)</f>
        <v>94159.615384615405</v>
      </c>
      <c r="K36" s="22">
        <f t="shared" si="1"/>
        <v>-4.4700849684886634E-4</v>
      </c>
      <c r="L36" s="22">
        <f t="shared" si="2"/>
        <v>-2.846153947757557E-4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393234.10930000001</v>
      </c>
      <c r="F37" s="25">
        <f>VLOOKUP(C37,RA!B8:I71,8,0)</f>
        <v>25238.774300000001</v>
      </c>
      <c r="G37" s="16">
        <f t="shared" si="0"/>
        <v>367995.33500000002</v>
      </c>
      <c r="H37" s="27">
        <f>RA!J37</f>
        <v>-10.092357819832801</v>
      </c>
      <c r="I37" s="20">
        <f>VLOOKUP(B37,RMS!B:D,3,FALSE)</f>
        <v>393234.10597521398</v>
      </c>
      <c r="J37" s="21">
        <f>VLOOKUP(B37,RMS!B:E,4,FALSE)</f>
        <v>367995.33709743602</v>
      </c>
      <c r="K37" s="22">
        <f t="shared" si="1"/>
        <v>3.3247860264964402E-3</v>
      </c>
      <c r="L37" s="22">
        <f t="shared" si="2"/>
        <v>-2.0974359940737486E-3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61420.5</v>
      </c>
      <c r="F38" s="25">
        <f>VLOOKUP(C38,RA!B9:I72,8,0)</f>
        <v>-3701.77</v>
      </c>
      <c r="G38" s="16">
        <f t="shared" si="0"/>
        <v>65122.27</v>
      </c>
      <c r="H38" s="27">
        <f>RA!J38</f>
        <v>-11.8432887312355</v>
      </c>
      <c r="I38" s="20">
        <f>VLOOKUP(B38,RMS!B:D,3,FALSE)</f>
        <v>61420.5</v>
      </c>
      <c r="J38" s="21">
        <f>VLOOKUP(B38,RMS!B:E,4,FALSE)</f>
        <v>65122.27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24827.37</v>
      </c>
      <c r="F39" s="25">
        <f>VLOOKUP(C39,RA!B10:I73,8,0)</f>
        <v>3584.95</v>
      </c>
      <c r="G39" s="16">
        <f t="shared" si="0"/>
        <v>21242.42</v>
      </c>
      <c r="H39" s="27">
        <f>RA!J39</f>
        <v>-14.8350315313347</v>
      </c>
      <c r="I39" s="20">
        <f>VLOOKUP(B39,RMS!B:D,3,FALSE)</f>
        <v>24827.37</v>
      </c>
      <c r="J39" s="21">
        <f>VLOOKUP(B39,RMS!B:E,4,FALSE)</f>
        <v>21242.42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5230.8599000000004</v>
      </c>
      <c r="F40" s="25">
        <f>VLOOKUP(C40,RA!B8:I74,8,0)</f>
        <v>890.30690000000004</v>
      </c>
      <c r="G40" s="16">
        <f t="shared" si="0"/>
        <v>4340.5529999999999</v>
      </c>
      <c r="H40" s="27">
        <f>RA!J40</f>
        <v>100</v>
      </c>
      <c r="I40" s="20">
        <f>VLOOKUP(B40,RMS!B:D,3,FALSE)</f>
        <v>5230.8599954617703</v>
      </c>
      <c r="J40" s="21">
        <f>VLOOKUP(B40,RMS!B:E,4,FALSE)</f>
        <v>4340.55305952651</v>
      </c>
      <c r="K40" s="22">
        <f t="shared" si="1"/>
        <v>-9.5461769888061099E-5</v>
      </c>
      <c r="L40" s="22">
        <f t="shared" si="2"/>
        <v>-5.9526510085561313E-5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14096564.3828</v>
      </c>
      <c r="E7" s="68">
        <v>15643118.124700001</v>
      </c>
      <c r="F7" s="69">
        <v>90.113520018377699</v>
      </c>
      <c r="G7" s="68">
        <v>15669043.750499999</v>
      </c>
      <c r="H7" s="69">
        <v>-10.0355796610104</v>
      </c>
      <c r="I7" s="68">
        <v>1654804.4439000001</v>
      </c>
      <c r="J7" s="69">
        <v>11.739062078978</v>
      </c>
      <c r="K7" s="68">
        <v>1600712.0666</v>
      </c>
      <c r="L7" s="69">
        <v>10.215761038697201</v>
      </c>
      <c r="M7" s="69">
        <v>3.3792696655866997E-2</v>
      </c>
      <c r="N7" s="68">
        <v>56833775.606299996</v>
      </c>
      <c r="O7" s="68">
        <v>3596192063.1051998</v>
      </c>
      <c r="P7" s="68">
        <v>752600</v>
      </c>
      <c r="Q7" s="68">
        <v>790863</v>
      </c>
      <c r="R7" s="69">
        <v>-4.8381325210561199</v>
      </c>
      <c r="S7" s="68">
        <v>18.7304868227478</v>
      </c>
      <c r="T7" s="68">
        <v>19.849878081412299</v>
      </c>
      <c r="U7" s="70">
        <v>-5.9763062714688697</v>
      </c>
      <c r="V7" s="58"/>
      <c r="W7" s="58"/>
    </row>
    <row r="8" spans="1:23" ht="14.25" thickBot="1" x14ac:dyDescent="0.2">
      <c r="A8" s="55">
        <v>42158</v>
      </c>
      <c r="B8" s="45" t="s">
        <v>6</v>
      </c>
      <c r="C8" s="46"/>
      <c r="D8" s="71">
        <v>436203.59259999997</v>
      </c>
      <c r="E8" s="71">
        <v>579710.77740000002</v>
      </c>
      <c r="F8" s="72">
        <v>75.245037630035299</v>
      </c>
      <c r="G8" s="71">
        <v>550166.11699999997</v>
      </c>
      <c r="H8" s="72">
        <v>-20.714202652360001</v>
      </c>
      <c r="I8" s="71">
        <v>111979.42879999999</v>
      </c>
      <c r="J8" s="72">
        <v>25.671367842833298</v>
      </c>
      <c r="K8" s="71">
        <v>137907.98920000001</v>
      </c>
      <c r="L8" s="72">
        <v>25.0666089638523</v>
      </c>
      <c r="M8" s="72">
        <v>-0.18801347587192599</v>
      </c>
      <c r="N8" s="71">
        <v>1522809.9881</v>
      </c>
      <c r="O8" s="71">
        <v>133860868.6208</v>
      </c>
      <c r="P8" s="71">
        <v>19229</v>
      </c>
      <c r="Q8" s="71">
        <v>20827</v>
      </c>
      <c r="R8" s="72">
        <v>-7.6727325106832502</v>
      </c>
      <c r="S8" s="71">
        <v>22.684673805190101</v>
      </c>
      <c r="T8" s="71">
        <v>22.143838646948701</v>
      </c>
      <c r="U8" s="73">
        <v>2.3841434216156498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55074.408199999998</v>
      </c>
      <c r="E9" s="71">
        <v>69129.839399999997</v>
      </c>
      <c r="F9" s="72">
        <v>79.668069068304604</v>
      </c>
      <c r="G9" s="71">
        <v>70653.772400000002</v>
      </c>
      <c r="H9" s="72">
        <v>-22.0502935240299</v>
      </c>
      <c r="I9" s="71">
        <v>12775.802100000001</v>
      </c>
      <c r="J9" s="72">
        <v>23.1973479471723</v>
      </c>
      <c r="K9" s="71">
        <v>16371.167799999999</v>
      </c>
      <c r="L9" s="72">
        <v>23.1709748027552</v>
      </c>
      <c r="M9" s="72">
        <v>-0.21961571366949201</v>
      </c>
      <c r="N9" s="71">
        <v>411141.2329</v>
      </c>
      <c r="O9" s="71">
        <v>21059786.377099998</v>
      </c>
      <c r="P9" s="71">
        <v>3168</v>
      </c>
      <c r="Q9" s="71">
        <v>3357</v>
      </c>
      <c r="R9" s="72">
        <v>-5.6300268096514801</v>
      </c>
      <c r="S9" s="71">
        <v>17.384598547979799</v>
      </c>
      <c r="T9" s="71">
        <v>19.2542638665475</v>
      </c>
      <c r="U9" s="73">
        <v>-10.7547224251835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100803.0019</v>
      </c>
      <c r="E10" s="71">
        <v>114124.6924</v>
      </c>
      <c r="F10" s="72">
        <v>88.327074343115598</v>
      </c>
      <c r="G10" s="71">
        <v>124192.69899999999</v>
      </c>
      <c r="H10" s="72">
        <v>-18.833391405721802</v>
      </c>
      <c r="I10" s="71">
        <v>27835.630799999999</v>
      </c>
      <c r="J10" s="72">
        <v>27.6138907327521</v>
      </c>
      <c r="K10" s="71">
        <v>32875.108800000002</v>
      </c>
      <c r="L10" s="72">
        <v>26.471047867314699</v>
      </c>
      <c r="M10" s="72">
        <v>-0.153291599144457</v>
      </c>
      <c r="N10" s="71">
        <v>1336478.4532999999</v>
      </c>
      <c r="O10" s="71">
        <v>35078839.5286</v>
      </c>
      <c r="P10" s="71">
        <v>72018</v>
      </c>
      <c r="Q10" s="71">
        <v>75896</v>
      </c>
      <c r="R10" s="72">
        <v>-5.10962369558343</v>
      </c>
      <c r="S10" s="71">
        <v>1.39969177011303</v>
      </c>
      <c r="T10" s="71">
        <v>1.6369945912828101</v>
      </c>
      <c r="U10" s="73">
        <v>-16.9539341615632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65676.006699999998</v>
      </c>
      <c r="E11" s="71">
        <v>81750.962400000004</v>
      </c>
      <c r="F11" s="72">
        <v>80.336677112928996</v>
      </c>
      <c r="G11" s="71">
        <v>95991.341100000005</v>
      </c>
      <c r="H11" s="72">
        <v>-31.581321869874401</v>
      </c>
      <c r="I11" s="71">
        <v>16403.7147</v>
      </c>
      <c r="J11" s="72">
        <v>24.976723653327699</v>
      </c>
      <c r="K11" s="71">
        <v>23542.559300000001</v>
      </c>
      <c r="L11" s="72">
        <v>24.52571141336</v>
      </c>
      <c r="M11" s="72">
        <v>-0.303231458781969</v>
      </c>
      <c r="N11" s="71">
        <v>235174.51680000001</v>
      </c>
      <c r="O11" s="71">
        <v>11092790.5646</v>
      </c>
      <c r="P11" s="71">
        <v>2829</v>
      </c>
      <c r="Q11" s="71">
        <v>3283</v>
      </c>
      <c r="R11" s="72">
        <v>-13.828815108132799</v>
      </c>
      <c r="S11" s="71">
        <v>23.2152727819017</v>
      </c>
      <c r="T11" s="71">
        <v>23.279729393847099</v>
      </c>
      <c r="U11" s="73">
        <v>-0.27764744593310298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171559.1042</v>
      </c>
      <c r="E12" s="71">
        <v>204169.73310000001</v>
      </c>
      <c r="F12" s="72">
        <v>84.027686961794799</v>
      </c>
      <c r="G12" s="71">
        <v>355261.2819</v>
      </c>
      <c r="H12" s="72">
        <v>-51.709034183947203</v>
      </c>
      <c r="I12" s="71">
        <v>35033.695899999999</v>
      </c>
      <c r="J12" s="72">
        <v>20.4207733908184</v>
      </c>
      <c r="K12" s="71">
        <v>72736.585399999996</v>
      </c>
      <c r="L12" s="72">
        <v>20.474109931426199</v>
      </c>
      <c r="M12" s="72">
        <v>-0.51834835650671096</v>
      </c>
      <c r="N12" s="71">
        <v>686748.08510000003</v>
      </c>
      <c r="O12" s="71">
        <v>39666332.799599998</v>
      </c>
      <c r="P12" s="71">
        <v>1736</v>
      </c>
      <c r="Q12" s="71">
        <v>2340</v>
      </c>
      <c r="R12" s="72">
        <v>-25.811965811965798</v>
      </c>
      <c r="S12" s="71">
        <v>98.824368778801798</v>
      </c>
      <c r="T12" s="71">
        <v>104.159980641026</v>
      </c>
      <c r="U12" s="73">
        <v>-5.3990851934167097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214957.47839999999</v>
      </c>
      <c r="E13" s="71">
        <v>268332.2193</v>
      </c>
      <c r="F13" s="72">
        <v>80.108709628967006</v>
      </c>
      <c r="G13" s="71">
        <v>293188.48680000001</v>
      </c>
      <c r="H13" s="72">
        <v>-26.682837806440102</v>
      </c>
      <c r="I13" s="71">
        <v>66531.238100000002</v>
      </c>
      <c r="J13" s="72">
        <v>30.950883214305499</v>
      </c>
      <c r="K13" s="71">
        <v>80041.753800000006</v>
      </c>
      <c r="L13" s="72">
        <v>27.3004423446549</v>
      </c>
      <c r="M13" s="72">
        <v>-0.16879334920320099</v>
      </c>
      <c r="N13" s="71">
        <v>782349.77179999999</v>
      </c>
      <c r="O13" s="71">
        <v>60179276.241800003</v>
      </c>
      <c r="P13" s="71">
        <v>8529</v>
      </c>
      <c r="Q13" s="71">
        <v>9264</v>
      </c>
      <c r="R13" s="72">
        <v>-7.9339378238341904</v>
      </c>
      <c r="S13" s="71">
        <v>25.2031279634189</v>
      </c>
      <c r="T13" s="71">
        <v>25.789721448618302</v>
      </c>
      <c r="U13" s="73">
        <v>-2.3274630278066999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151688.723</v>
      </c>
      <c r="E14" s="71">
        <v>156084.1759</v>
      </c>
      <c r="F14" s="72">
        <v>97.183921512443405</v>
      </c>
      <c r="G14" s="71">
        <v>177844.1219</v>
      </c>
      <c r="H14" s="72">
        <v>-14.7069234679046</v>
      </c>
      <c r="I14" s="71">
        <v>35394.6702</v>
      </c>
      <c r="J14" s="72">
        <v>23.3337518438994</v>
      </c>
      <c r="K14" s="71">
        <v>36383.457399999999</v>
      </c>
      <c r="L14" s="72">
        <v>20.458060132264599</v>
      </c>
      <c r="M14" s="72">
        <v>-2.7176834491819998E-2</v>
      </c>
      <c r="N14" s="71">
        <v>575788.22510000004</v>
      </c>
      <c r="O14" s="71">
        <v>30751405.492199998</v>
      </c>
      <c r="P14" s="71">
        <v>2658</v>
      </c>
      <c r="Q14" s="71">
        <v>2697</v>
      </c>
      <c r="R14" s="72">
        <v>-1.4460511679643999</v>
      </c>
      <c r="S14" s="71">
        <v>57.068744544770503</v>
      </c>
      <c r="T14" s="71">
        <v>59.847270856507201</v>
      </c>
      <c r="U14" s="73">
        <v>-4.8687356518890201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94275.435599999997</v>
      </c>
      <c r="E15" s="71">
        <v>118281.53780000001</v>
      </c>
      <c r="F15" s="72">
        <v>79.704269451931296</v>
      </c>
      <c r="G15" s="71">
        <v>136621.7598</v>
      </c>
      <c r="H15" s="72">
        <v>-30.995299915614201</v>
      </c>
      <c r="I15" s="71">
        <v>22619.788400000001</v>
      </c>
      <c r="J15" s="72">
        <v>23.993300329020201</v>
      </c>
      <c r="K15" s="71">
        <v>33246.653599999998</v>
      </c>
      <c r="L15" s="72">
        <v>24.334815807283999</v>
      </c>
      <c r="M15" s="72">
        <v>-0.31963713785618397</v>
      </c>
      <c r="N15" s="71">
        <v>366437.75890000002</v>
      </c>
      <c r="O15" s="71">
        <v>24448448.624200001</v>
      </c>
      <c r="P15" s="71">
        <v>3967</v>
      </c>
      <c r="Q15" s="71">
        <v>4715</v>
      </c>
      <c r="R15" s="72">
        <v>-15.864262990456</v>
      </c>
      <c r="S15" s="71">
        <v>23.764919485757499</v>
      </c>
      <c r="T15" s="71">
        <v>22.677057667020101</v>
      </c>
      <c r="U15" s="73">
        <v>4.5775952213485098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678512.16370000003</v>
      </c>
      <c r="E16" s="71">
        <v>751829.76699999999</v>
      </c>
      <c r="F16" s="72">
        <v>90.248111139233501</v>
      </c>
      <c r="G16" s="71">
        <v>837294.37600000005</v>
      </c>
      <c r="H16" s="72">
        <v>-18.963726122053899</v>
      </c>
      <c r="I16" s="71">
        <v>41145.001499999998</v>
      </c>
      <c r="J16" s="72">
        <v>6.0640035214154304</v>
      </c>
      <c r="K16" s="71">
        <v>1163.0639000000001</v>
      </c>
      <c r="L16" s="72">
        <v>0.13890740620476799</v>
      </c>
      <c r="M16" s="72">
        <v>34.376389465789501</v>
      </c>
      <c r="N16" s="71">
        <v>2734494.9396000002</v>
      </c>
      <c r="O16" s="71">
        <v>176301521.18149999</v>
      </c>
      <c r="P16" s="71">
        <v>32795</v>
      </c>
      <c r="Q16" s="71">
        <v>38614</v>
      </c>
      <c r="R16" s="72">
        <v>-15.0696638524887</v>
      </c>
      <c r="S16" s="71">
        <v>20.689500341515501</v>
      </c>
      <c r="T16" s="71">
        <v>18.688146467602401</v>
      </c>
      <c r="U16" s="73">
        <v>9.6732827805277708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391740.48379999999</v>
      </c>
      <c r="E17" s="71">
        <v>460215.98070000001</v>
      </c>
      <c r="F17" s="72">
        <v>85.121008445676495</v>
      </c>
      <c r="G17" s="71">
        <v>452738.87579999998</v>
      </c>
      <c r="H17" s="72">
        <v>-13.4731950933558</v>
      </c>
      <c r="I17" s="71">
        <v>57564.795700000002</v>
      </c>
      <c r="J17" s="72">
        <v>14.6946251614345</v>
      </c>
      <c r="K17" s="71">
        <v>44180.056700000001</v>
      </c>
      <c r="L17" s="72">
        <v>9.7583969615891295</v>
      </c>
      <c r="M17" s="72">
        <v>0.30295884613475399</v>
      </c>
      <c r="N17" s="71">
        <v>3758486.7415999998</v>
      </c>
      <c r="O17" s="71">
        <v>185315798.2784</v>
      </c>
      <c r="P17" s="71">
        <v>9709</v>
      </c>
      <c r="Q17" s="71">
        <v>10270</v>
      </c>
      <c r="R17" s="72">
        <v>-5.4625121713729401</v>
      </c>
      <c r="S17" s="71">
        <v>40.348180430528402</v>
      </c>
      <c r="T17" s="71">
        <v>98.032086825706003</v>
      </c>
      <c r="U17" s="73">
        <v>-142.96532279689299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1171610.4823</v>
      </c>
      <c r="E18" s="71">
        <v>1500177.5034</v>
      </c>
      <c r="F18" s="72">
        <v>78.098123698340004</v>
      </c>
      <c r="G18" s="71">
        <v>1310996.649</v>
      </c>
      <c r="H18" s="72">
        <v>-10.632076505025401</v>
      </c>
      <c r="I18" s="71">
        <v>183564.0441</v>
      </c>
      <c r="J18" s="72">
        <v>15.6676682970302</v>
      </c>
      <c r="K18" s="71">
        <v>196345.38810000001</v>
      </c>
      <c r="L18" s="72">
        <v>14.9768032015771</v>
      </c>
      <c r="M18" s="72">
        <v>-6.5096227233463005E-2</v>
      </c>
      <c r="N18" s="71">
        <v>4561042.6207999997</v>
      </c>
      <c r="O18" s="71">
        <v>415365633.25480002</v>
      </c>
      <c r="P18" s="71">
        <v>59091</v>
      </c>
      <c r="Q18" s="71">
        <v>61862</v>
      </c>
      <c r="R18" s="72">
        <v>-4.4793249490802101</v>
      </c>
      <c r="S18" s="71">
        <v>19.827223812424901</v>
      </c>
      <c r="T18" s="71">
        <v>19.019632205554299</v>
      </c>
      <c r="U18" s="73">
        <v>4.0731451589532197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426650.39289999998</v>
      </c>
      <c r="E19" s="71">
        <v>560666.29539999994</v>
      </c>
      <c r="F19" s="72">
        <v>76.097028910149106</v>
      </c>
      <c r="G19" s="71">
        <v>441973.70069999999</v>
      </c>
      <c r="H19" s="72">
        <v>-3.4670180093817402</v>
      </c>
      <c r="I19" s="71">
        <v>35905.1371</v>
      </c>
      <c r="J19" s="72">
        <v>8.4155874921262708</v>
      </c>
      <c r="K19" s="71">
        <v>44230.895100000002</v>
      </c>
      <c r="L19" s="72">
        <v>10.0075852997468</v>
      </c>
      <c r="M19" s="72">
        <v>-0.18823399303081301</v>
      </c>
      <c r="N19" s="71">
        <v>2479175.2464999999</v>
      </c>
      <c r="O19" s="71">
        <v>123687120.5087</v>
      </c>
      <c r="P19" s="71">
        <v>7880</v>
      </c>
      <c r="Q19" s="71">
        <v>7988</v>
      </c>
      <c r="R19" s="72">
        <v>-1.3520280420630899</v>
      </c>
      <c r="S19" s="71">
        <v>54.1434508756345</v>
      </c>
      <c r="T19" s="71">
        <v>52.599425901351999</v>
      </c>
      <c r="U19" s="73">
        <v>2.8517298940347602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706999.50349999999</v>
      </c>
      <c r="E20" s="71">
        <v>820861.10699999996</v>
      </c>
      <c r="F20" s="72">
        <v>86.129004952356695</v>
      </c>
      <c r="G20" s="71">
        <v>708102.14379999996</v>
      </c>
      <c r="H20" s="72">
        <v>-0.15571768983533299</v>
      </c>
      <c r="I20" s="71">
        <v>67965.318199999994</v>
      </c>
      <c r="J20" s="72">
        <v>9.6132059306318904</v>
      </c>
      <c r="K20" s="71">
        <v>51286.963000000003</v>
      </c>
      <c r="L20" s="72">
        <v>7.2428763913593999</v>
      </c>
      <c r="M20" s="72">
        <v>0.325196779540251</v>
      </c>
      <c r="N20" s="71">
        <v>2606885.4062999999</v>
      </c>
      <c r="O20" s="71">
        <v>189766173.50760001</v>
      </c>
      <c r="P20" s="71">
        <v>33321</v>
      </c>
      <c r="Q20" s="71">
        <v>35012</v>
      </c>
      <c r="R20" s="72">
        <v>-4.8297726493773601</v>
      </c>
      <c r="S20" s="71">
        <v>21.2178357042106</v>
      </c>
      <c r="T20" s="71">
        <v>23.753521926767998</v>
      </c>
      <c r="U20" s="73">
        <v>-11.9507298383605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239555.01130000001</v>
      </c>
      <c r="E21" s="71">
        <v>304355.83659999998</v>
      </c>
      <c r="F21" s="72">
        <v>78.708860646834097</v>
      </c>
      <c r="G21" s="71">
        <v>279394.33490000002</v>
      </c>
      <c r="H21" s="72">
        <v>-14.2591737281499</v>
      </c>
      <c r="I21" s="71">
        <v>35308.527800000003</v>
      </c>
      <c r="J21" s="72">
        <v>14.7392148502301</v>
      </c>
      <c r="K21" s="71">
        <v>28280.436300000001</v>
      </c>
      <c r="L21" s="72">
        <v>10.1220507245152</v>
      </c>
      <c r="M21" s="72">
        <v>0.24851425294311999</v>
      </c>
      <c r="N21" s="71">
        <v>820546.70209999999</v>
      </c>
      <c r="O21" s="71">
        <v>74270940.961700007</v>
      </c>
      <c r="P21" s="71">
        <v>21030</v>
      </c>
      <c r="Q21" s="71">
        <v>23219</v>
      </c>
      <c r="R21" s="72">
        <v>-9.4276239286791004</v>
      </c>
      <c r="S21" s="71">
        <v>11.391108478364201</v>
      </c>
      <c r="T21" s="71">
        <v>11.273208992635301</v>
      </c>
      <c r="U21" s="73">
        <v>1.0350132820948299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1002216.9404</v>
      </c>
      <c r="E22" s="71">
        <v>1356711.6979</v>
      </c>
      <c r="F22" s="72">
        <v>73.871032582035795</v>
      </c>
      <c r="G22" s="71">
        <v>1059255.3481999999</v>
      </c>
      <c r="H22" s="72">
        <v>-5.3847646742521302</v>
      </c>
      <c r="I22" s="71">
        <v>144704.5876</v>
      </c>
      <c r="J22" s="72">
        <v>14.4384495778176</v>
      </c>
      <c r="K22" s="71">
        <v>131539.24979999999</v>
      </c>
      <c r="L22" s="72">
        <v>12.418086915824899</v>
      </c>
      <c r="M22" s="72">
        <v>0.10008676360871301</v>
      </c>
      <c r="N22" s="71">
        <v>3699610.5713999998</v>
      </c>
      <c r="O22" s="71">
        <v>222595300.01949999</v>
      </c>
      <c r="P22" s="71">
        <v>61341</v>
      </c>
      <c r="Q22" s="71">
        <v>67096</v>
      </c>
      <c r="R22" s="72">
        <v>-8.5772624299511193</v>
      </c>
      <c r="S22" s="71">
        <v>16.3384512870674</v>
      </c>
      <c r="T22" s="71">
        <v>16.378513023130999</v>
      </c>
      <c r="U22" s="73">
        <v>-0.24519910338974499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2596288.1394000002</v>
      </c>
      <c r="E23" s="71">
        <v>2614791.5225999998</v>
      </c>
      <c r="F23" s="72">
        <v>99.292357228479901</v>
      </c>
      <c r="G23" s="71">
        <v>2681347.5082999999</v>
      </c>
      <c r="H23" s="72">
        <v>-3.1722620300689401</v>
      </c>
      <c r="I23" s="71">
        <v>307627.1153</v>
      </c>
      <c r="J23" s="72">
        <v>11.8487278292267</v>
      </c>
      <c r="K23" s="71">
        <v>259715.42079999999</v>
      </c>
      <c r="L23" s="72">
        <v>9.6860037722101193</v>
      </c>
      <c r="M23" s="72">
        <v>0.18447766540938501</v>
      </c>
      <c r="N23" s="71">
        <v>11118748.9504</v>
      </c>
      <c r="O23" s="71">
        <v>501515983.6426</v>
      </c>
      <c r="P23" s="71">
        <v>74080</v>
      </c>
      <c r="Q23" s="71">
        <v>82301</v>
      </c>
      <c r="R23" s="72">
        <v>-9.9889430262086698</v>
      </c>
      <c r="S23" s="71">
        <v>35.047086115010799</v>
      </c>
      <c r="T23" s="71">
        <v>33.821481798520097</v>
      </c>
      <c r="U23" s="73">
        <v>3.4970220133816099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194602.43979999999</v>
      </c>
      <c r="E24" s="71">
        <v>214958.09330000001</v>
      </c>
      <c r="F24" s="72">
        <v>90.530408421705204</v>
      </c>
      <c r="G24" s="71">
        <v>174621.704</v>
      </c>
      <c r="H24" s="72">
        <v>11.4422980318644</v>
      </c>
      <c r="I24" s="71">
        <v>33358.443299999999</v>
      </c>
      <c r="J24" s="72">
        <v>17.141842278176799</v>
      </c>
      <c r="K24" s="71">
        <v>33392.834699999999</v>
      </c>
      <c r="L24" s="72">
        <v>19.122957762455499</v>
      </c>
      <c r="M24" s="72">
        <v>-1.029903579884E-3</v>
      </c>
      <c r="N24" s="71">
        <v>673152.43460000004</v>
      </c>
      <c r="O24" s="71">
        <v>47009980.623199999</v>
      </c>
      <c r="P24" s="71">
        <v>21335</v>
      </c>
      <c r="Q24" s="71">
        <v>20849</v>
      </c>
      <c r="R24" s="72">
        <v>2.33104705261644</v>
      </c>
      <c r="S24" s="71">
        <v>9.1212767658776706</v>
      </c>
      <c r="T24" s="71">
        <v>9.2133381936783501</v>
      </c>
      <c r="U24" s="73">
        <v>-1.00930418146158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180451.61610000001</v>
      </c>
      <c r="E25" s="71">
        <v>173230.5716</v>
      </c>
      <c r="F25" s="72">
        <v>104.16845850781699</v>
      </c>
      <c r="G25" s="71">
        <v>130924.10189999999</v>
      </c>
      <c r="H25" s="72">
        <v>37.829180022047503</v>
      </c>
      <c r="I25" s="71">
        <v>14828.154200000001</v>
      </c>
      <c r="J25" s="72">
        <v>8.2172465508886106</v>
      </c>
      <c r="K25" s="71">
        <v>10569.7286</v>
      </c>
      <c r="L25" s="72">
        <v>8.0731725072845393</v>
      </c>
      <c r="M25" s="72">
        <v>0.40288883103394002</v>
      </c>
      <c r="N25" s="71">
        <v>574575.14309999999</v>
      </c>
      <c r="O25" s="71">
        <v>54859651.100900002</v>
      </c>
      <c r="P25" s="71">
        <v>15615</v>
      </c>
      <c r="Q25" s="71">
        <v>15224</v>
      </c>
      <c r="R25" s="72">
        <v>2.5683131897004801</v>
      </c>
      <c r="S25" s="71">
        <v>11.5562994620557</v>
      </c>
      <c r="T25" s="71">
        <v>11.4375879992118</v>
      </c>
      <c r="U25" s="73">
        <v>1.02724460571245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483224.098</v>
      </c>
      <c r="E26" s="71">
        <v>565557.93039999995</v>
      </c>
      <c r="F26" s="72">
        <v>85.442016109336805</v>
      </c>
      <c r="G26" s="71">
        <v>569984.08490000002</v>
      </c>
      <c r="H26" s="72">
        <v>-15.2214753356178</v>
      </c>
      <c r="I26" s="71">
        <v>110724.4145</v>
      </c>
      <c r="J26" s="72">
        <v>22.913678137798499</v>
      </c>
      <c r="K26" s="71">
        <v>78513.726500000004</v>
      </c>
      <c r="L26" s="72">
        <v>13.774722589627199</v>
      </c>
      <c r="M26" s="72">
        <v>0.41025549844459402</v>
      </c>
      <c r="N26" s="71">
        <v>1545539.7475999999</v>
      </c>
      <c r="O26" s="71">
        <v>110774239.8831</v>
      </c>
      <c r="P26" s="71">
        <v>33465</v>
      </c>
      <c r="Q26" s="71">
        <v>33823</v>
      </c>
      <c r="R26" s="72">
        <v>-1.0584513496732999</v>
      </c>
      <c r="S26" s="71">
        <v>14.4396861795906</v>
      </c>
      <c r="T26" s="71">
        <v>14.285544517044601</v>
      </c>
      <c r="U26" s="73">
        <v>1.06748623639665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189904.77069999999</v>
      </c>
      <c r="E27" s="71">
        <v>236433.44589999999</v>
      </c>
      <c r="F27" s="72">
        <v>80.320603532683194</v>
      </c>
      <c r="G27" s="71">
        <v>182474.88879999999</v>
      </c>
      <c r="H27" s="72">
        <v>4.0717284163649801</v>
      </c>
      <c r="I27" s="71">
        <v>55053.137300000002</v>
      </c>
      <c r="J27" s="72">
        <v>28.989865339912701</v>
      </c>
      <c r="K27" s="71">
        <v>56710.414700000001</v>
      </c>
      <c r="L27" s="72">
        <v>31.078476097693098</v>
      </c>
      <c r="M27" s="72">
        <v>-2.922351050979E-2</v>
      </c>
      <c r="N27" s="71">
        <v>639888.57999999996</v>
      </c>
      <c r="O27" s="71">
        <v>42233450.3829</v>
      </c>
      <c r="P27" s="71">
        <v>26828</v>
      </c>
      <c r="Q27" s="71">
        <v>25067</v>
      </c>
      <c r="R27" s="72">
        <v>7.02517253759925</v>
      </c>
      <c r="S27" s="71">
        <v>7.0786033509765902</v>
      </c>
      <c r="T27" s="71">
        <v>7.0821300913551699</v>
      </c>
      <c r="U27" s="73">
        <v>-4.9822545546226997E-2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677756.29520000005</v>
      </c>
      <c r="E28" s="71">
        <v>709634.84900000005</v>
      </c>
      <c r="F28" s="72">
        <v>95.507752494832701</v>
      </c>
      <c r="G28" s="71">
        <v>478650.1349</v>
      </c>
      <c r="H28" s="72">
        <v>41.597431146989599</v>
      </c>
      <c r="I28" s="71">
        <v>25001.145199999999</v>
      </c>
      <c r="J28" s="72">
        <v>3.6888104731837799</v>
      </c>
      <c r="K28" s="71">
        <v>6846.2046</v>
      </c>
      <c r="L28" s="72">
        <v>1.43031498391415</v>
      </c>
      <c r="M28" s="72">
        <v>2.6518255969154101</v>
      </c>
      <c r="N28" s="71">
        <v>2101803.8558</v>
      </c>
      <c r="O28" s="71">
        <v>146871193.7687</v>
      </c>
      <c r="P28" s="71">
        <v>38883</v>
      </c>
      <c r="Q28" s="71">
        <v>38059</v>
      </c>
      <c r="R28" s="72">
        <v>2.1650595128616099</v>
      </c>
      <c r="S28" s="71">
        <v>17.430658519147201</v>
      </c>
      <c r="T28" s="71">
        <v>17.380951196826</v>
      </c>
      <c r="U28" s="73">
        <v>0.28517179810849802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570527.22710000002</v>
      </c>
      <c r="E29" s="71">
        <v>614887.78350000002</v>
      </c>
      <c r="F29" s="72">
        <v>92.7855850139849</v>
      </c>
      <c r="G29" s="71">
        <v>431172.62719999999</v>
      </c>
      <c r="H29" s="72">
        <v>32.319908804266497</v>
      </c>
      <c r="I29" s="71">
        <v>83276.395000000004</v>
      </c>
      <c r="J29" s="72">
        <v>14.596392782741599</v>
      </c>
      <c r="K29" s="71">
        <v>70457.906499999997</v>
      </c>
      <c r="L29" s="72">
        <v>16.340997098435501</v>
      </c>
      <c r="M29" s="72">
        <v>0.181931157718971</v>
      </c>
      <c r="N29" s="71">
        <v>1802331.473</v>
      </c>
      <c r="O29" s="71">
        <v>112724984.5317</v>
      </c>
      <c r="P29" s="71">
        <v>89599</v>
      </c>
      <c r="Q29" s="71">
        <v>89885</v>
      </c>
      <c r="R29" s="72">
        <v>-0.31818434666518502</v>
      </c>
      <c r="S29" s="71">
        <v>6.3675624404290199</v>
      </c>
      <c r="T29" s="71">
        <v>6.4052312888691096</v>
      </c>
      <c r="U29" s="73">
        <v>-0.59157407237848603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951437.99369999999</v>
      </c>
      <c r="E30" s="71">
        <v>1338278.7396</v>
      </c>
      <c r="F30" s="72">
        <v>71.094157408820294</v>
      </c>
      <c r="G30" s="71">
        <v>1197707.8326000001</v>
      </c>
      <c r="H30" s="72">
        <v>-20.5617624095681</v>
      </c>
      <c r="I30" s="71">
        <v>123129.9472</v>
      </c>
      <c r="J30" s="72">
        <v>12.9414578790538</v>
      </c>
      <c r="K30" s="71">
        <v>108985.91650000001</v>
      </c>
      <c r="L30" s="72">
        <v>9.0995411012226501</v>
      </c>
      <c r="M30" s="72">
        <v>0.129778517759219</v>
      </c>
      <c r="N30" s="71">
        <v>3288373.8670999999</v>
      </c>
      <c r="O30" s="71">
        <v>200017587.13010001</v>
      </c>
      <c r="P30" s="71">
        <v>57588</v>
      </c>
      <c r="Q30" s="71">
        <v>62534</v>
      </c>
      <c r="R30" s="72">
        <v>-7.9092973422458099</v>
      </c>
      <c r="S30" s="71">
        <v>16.5214626953532</v>
      </c>
      <c r="T30" s="71">
        <v>15.8462356749928</v>
      </c>
      <c r="U30" s="73">
        <v>4.0869687679064004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550359.03810000001</v>
      </c>
      <c r="E31" s="71">
        <v>711552.91760000004</v>
      </c>
      <c r="F31" s="72">
        <v>77.3461852923474</v>
      </c>
      <c r="G31" s="71">
        <v>596684.41020000004</v>
      </c>
      <c r="H31" s="72">
        <v>-7.7637979655731799</v>
      </c>
      <c r="I31" s="71">
        <v>41419.713400000001</v>
      </c>
      <c r="J31" s="72">
        <v>7.5259440715270101</v>
      </c>
      <c r="K31" s="71">
        <v>23903.500400000001</v>
      </c>
      <c r="L31" s="72">
        <v>4.0060541202991899</v>
      </c>
      <c r="M31" s="72">
        <v>0.73278861701778197</v>
      </c>
      <c r="N31" s="71">
        <v>1908966.7838999999</v>
      </c>
      <c r="O31" s="71">
        <v>196686421.28740001</v>
      </c>
      <c r="P31" s="71">
        <v>24768</v>
      </c>
      <c r="Q31" s="71">
        <v>25148</v>
      </c>
      <c r="R31" s="72">
        <v>-1.5110545570224301</v>
      </c>
      <c r="S31" s="71">
        <v>22.220568398740301</v>
      </c>
      <c r="T31" s="71">
        <v>25.501259809925202</v>
      </c>
      <c r="U31" s="73">
        <v>-14.764210133215601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100457.1528</v>
      </c>
      <c r="E32" s="71">
        <v>131189.57759999999</v>
      </c>
      <c r="F32" s="72">
        <v>76.574034795886107</v>
      </c>
      <c r="G32" s="71">
        <v>105464.9679</v>
      </c>
      <c r="H32" s="72">
        <v>-4.7483208876982896</v>
      </c>
      <c r="I32" s="71">
        <v>29373.014599999999</v>
      </c>
      <c r="J32" s="72">
        <v>29.2393461105539</v>
      </c>
      <c r="K32" s="71">
        <v>22192.527300000002</v>
      </c>
      <c r="L32" s="72">
        <v>21.042558246490501</v>
      </c>
      <c r="M32" s="72">
        <v>0.32355428486957399</v>
      </c>
      <c r="N32" s="71">
        <v>326338.30410000001</v>
      </c>
      <c r="O32" s="71">
        <v>20510003.409200002</v>
      </c>
      <c r="P32" s="71">
        <v>20520</v>
      </c>
      <c r="Q32" s="71">
        <v>20140</v>
      </c>
      <c r="R32" s="72">
        <v>1.88679245283019</v>
      </c>
      <c r="S32" s="71">
        <v>4.8955727485380098</v>
      </c>
      <c r="T32" s="71">
        <v>4.93242507944389</v>
      </c>
      <c r="U32" s="73">
        <v>-0.75276852778636605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1.1504000000000001</v>
      </c>
      <c r="H33" s="74"/>
      <c r="I33" s="74"/>
      <c r="J33" s="74"/>
      <c r="K33" s="71">
        <v>0.2102</v>
      </c>
      <c r="L33" s="72">
        <v>18.271905424200298</v>
      </c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107303.57610000001</v>
      </c>
      <c r="E35" s="71">
        <v>108123.3639</v>
      </c>
      <c r="F35" s="72">
        <v>99.241803278745394</v>
      </c>
      <c r="G35" s="71">
        <v>67551.087599999999</v>
      </c>
      <c r="H35" s="72">
        <v>58.848036223179903</v>
      </c>
      <c r="I35" s="71">
        <v>15895.3287</v>
      </c>
      <c r="J35" s="72">
        <v>14.8134193451172</v>
      </c>
      <c r="K35" s="71">
        <v>8237.2214999999997</v>
      </c>
      <c r="L35" s="72">
        <v>12.194061994643601</v>
      </c>
      <c r="M35" s="72">
        <v>0.92969543188804604</v>
      </c>
      <c r="N35" s="71">
        <v>384771.12060000002</v>
      </c>
      <c r="O35" s="71">
        <v>31180973.421700001</v>
      </c>
      <c r="P35" s="71">
        <v>7987</v>
      </c>
      <c r="Q35" s="71">
        <v>7914</v>
      </c>
      <c r="R35" s="72">
        <v>0.92241597169573397</v>
      </c>
      <c r="S35" s="71">
        <v>13.434778527607399</v>
      </c>
      <c r="T35" s="71">
        <v>14.0056026914329</v>
      </c>
      <c r="U35" s="73">
        <v>-4.2488542900245401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72690.63</v>
      </c>
      <c r="E36" s="74"/>
      <c r="F36" s="74"/>
      <c r="G36" s="74"/>
      <c r="H36" s="74"/>
      <c r="I36" s="71">
        <v>866.44</v>
      </c>
      <c r="J36" s="72">
        <v>1.1919555519053799</v>
      </c>
      <c r="K36" s="74"/>
      <c r="L36" s="74"/>
      <c r="M36" s="74"/>
      <c r="N36" s="71">
        <v>277831.73</v>
      </c>
      <c r="O36" s="71">
        <v>7351297.8099999996</v>
      </c>
      <c r="P36" s="71">
        <v>27</v>
      </c>
      <c r="Q36" s="71">
        <v>51</v>
      </c>
      <c r="R36" s="72">
        <v>-47.058823529411796</v>
      </c>
      <c r="S36" s="71">
        <v>2692.2455555555598</v>
      </c>
      <c r="T36" s="71">
        <v>1368.89705882353</v>
      </c>
      <c r="U36" s="73">
        <v>49.154078609257802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180008.58</v>
      </c>
      <c r="E37" s="71">
        <v>144124.41589999999</v>
      </c>
      <c r="F37" s="72">
        <v>124.898046507885</v>
      </c>
      <c r="G37" s="71">
        <v>197530.02</v>
      </c>
      <c r="H37" s="72">
        <v>-8.8702669093032007</v>
      </c>
      <c r="I37" s="71">
        <v>-18167.11</v>
      </c>
      <c r="J37" s="72">
        <v>-10.092357819832801</v>
      </c>
      <c r="K37" s="71">
        <v>-17553.599999999999</v>
      </c>
      <c r="L37" s="72">
        <v>-8.8865479788844297</v>
      </c>
      <c r="M37" s="72">
        <v>3.4950665390575002E-2</v>
      </c>
      <c r="N37" s="71">
        <v>657137.81999999995</v>
      </c>
      <c r="O37" s="71">
        <v>83286042.109999999</v>
      </c>
      <c r="P37" s="71">
        <v>68</v>
      </c>
      <c r="Q37" s="71">
        <v>61</v>
      </c>
      <c r="R37" s="72">
        <v>11.4754098360656</v>
      </c>
      <c r="S37" s="71">
        <v>2647.1849999999999</v>
      </c>
      <c r="T37" s="71">
        <v>2457.6716393442598</v>
      </c>
      <c r="U37" s="73">
        <v>7.1590523766090204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606635.89</v>
      </c>
      <c r="E38" s="71">
        <v>134587.75630000001</v>
      </c>
      <c r="F38" s="72">
        <v>450.73631263143398</v>
      </c>
      <c r="G38" s="71">
        <v>592948.87</v>
      </c>
      <c r="H38" s="72">
        <v>2.3082968351048501</v>
      </c>
      <c r="I38" s="71">
        <v>-71845.64</v>
      </c>
      <c r="J38" s="72">
        <v>-11.8432887312355</v>
      </c>
      <c r="K38" s="71">
        <v>-11204.19</v>
      </c>
      <c r="L38" s="72">
        <v>-1.88957101815541</v>
      </c>
      <c r="M38" s="72">
        <v>5.41239036467607</v>
      </c>
      <c r="N38" s="71">
        <v>1832681.02</v>
      </c>
      <c r="O38" s="71">
        <v>68724444.810000002</v>
      </c>
      <c r="P38" s="71">
        <v>252</v>
      </c>
      <c r="Q38" s="71">
        <v>194</v>
      </c>
      <c r="R38" s="72">
        <v>29.896907216494899</v>
      </c>
      <c r="S38" s="71">
        <v>2407.2852777777798</v>
      </c>
      <c r="T38" s="71">
        <v>2671.5564948453598</v>
      </c>
      <c r="U38" s="73">
        <v>-10.977976707087199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143685.64000000001</v>
      </c>
      <c r="E39" s="71">
        <v>83787.385200000004</v>
      </c>
      <c r="F39" s="72">
        <v>171.48839250326699</v>
      </c>
      <c r="G39" s="71">
        <v>334506.40000000002</v>
      </c>
      <c r="H39" s="72">
        <v>-57.045473569414497</v>
      </c>
      <c r="I39" s="71">
        <v>-21315.81</v>
      </c>
      <c r="J39" s="72">
        <v>-14.8350315313347</v>
      </c>
      <c r="K39" s="71">
        <v>-25423.94</v>
      </c>
      <c r="L39" s="72">
        <v>-7.6004345507290703</v>
      </c>
      <c r="M39" s="72">
        <v>-0.16158510443306601</v>
      </c>
      <c r="N39" s="71">
        <v>723699.62</v>
      </c>
      <c r="O39" s="71">
        <v>51373542.100000001</v>
      </c>
      <c r="P39" s="71">
        <v>105</v>
      </c>
      <c r="Q39" s="71">
        <v>129</v>
      </c>
      <c r="R39" s="72">
        <v>-18.604651162790699</v>
      </c>
      <c r="S39" s="71">
        <v>1368.43466666667</v>
      </c>
      <c r="T39" s="71">
        <v>1748.58891472868</v>
      </c>
      <c r="U39" s="73">
        <v>-27.7802263653567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48.72</v>
      </c>
      <c r="E40" s="74"/>
      <c r="F40" s="74"/>
      <c r="G40" s="71">
        <v>1.42</v>
      </c>
      <c r="H40" s="72">
        <v>3330.98591549296</v>
      </c>
      <c r="I40" s="71">
        <v>48.72</v>
      </c>
      <c r="J40" s="72">
        <v>100</v>
      </c>
      <c r="K40" s="71">
        <v>0.06</v>
      </c>
      <c r="L40" s="72">
        <v>4.2253521126760596</v>
      </c>
      <c r="M40" s="72">
        <v>811</v>
      </c>
      <c r="N40" s="71">
        <v>59.11</v>
      </c>
      <c r="O40" s="71">
        <v>3173.33</v>
      </c>
      <c r="P40" s="71">
        <v>3</v>
      </c>
      <c r="Q40" s="71">
        <v>2</v>
      </c>
      <c r="R40" s="72">
        <v>50</v>
      </c>
      <c r="S40" s="71">
        <v>16.239999999999998</v>
      </c>
      <c r="T40" s="71">
        <v>5.15</v>
      </c>
      <c r="U40" s="73">
        <v>68.288177339901495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98947.008100000006</v>
      </c>
      <c r="E41" s="71">
        <v>105809.8936</v>
      </c>
      <c r="F41" s="72">
        <v>93.513947262867305</v>
      </c>
      <c r="G41" s="71">
        <v>193642.29949999999</v>
      </c>
      <c r="H41" s="72">
        <v>-48.902172533847597</v>
      </c>
      <c r="I41" s="71">
        <v>4787.393</v>
      </c>
      <c r="J41" s="72">
        <v>4.8383403317881601</v>
      </c>
      <c r="K41" s="71">
        <v>9246.9387000000006</v>
      </c>
      <c r="L41" s="72">
        <v>4.77526796773037</v>
      </c>
      <c r="M41" s="72">
        <v>-0.48227265743634701</v>
      </c>
      <c r="N41" s="71">
        <v>458641.88030000002</v>
      </c>
      <c r="O41" s="71">
        <v>35631499.365500003</v>
      </c>
      <c r="P41" s="71">
        <v>167</v>
      </c>
      <c r="Q41" s="71">
        <v>213</v>
      </c>
      <c r="R41" s="72">
        <v>-21.5962441314554</v>
      </c>
      <c r="S41" s="71">
        <v>592.49705449101805</v>
      </c>
      <c r="T41" s="71">
        <v>666.38979295774698</v>
      </c>
      <c r="U41" s="73">
        <v>-12.471410263837599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393234.10930000001</v>
      </c>
      <c r="E42" s="71">
        <v>335242.37959999999</v>
      </c>
      <c r="F42" s="72">
        <v>117.29844829558699</v>
      </c>
      <c r="G42" s="71">
        <v>654886.51</v>
      </c>
      <c r="H42" s="72">
        <v>-39.9538540960326</v>
      </c>
      <c r="I42" s="71">
        <v>25238.774300000001</v>
      </c>
      <c r="J42" s="72">
        <v>6.4182566321440904</v>
      </c>
      <c r="K42" s="71">
        <v>36597.9948</v>
      </c>
      <c r="L42" s="72">
        <v>5.5884484168104196</v>
      </c>
      <c r="M42" s="72">
        <v>-0.310378220502944</v>
      </c>
      <c r="N42" s="71">
        <v>1479022.6887999999</v>
      </c>
      <c r="O42" s="71">
        <v>86168317.4296</v>
      </c>
      <c r="P42" s="71">
        <v>1925</v>
      </c>
      <c r="Q42" s="71">
        <v>2699</v>
      </c>
      <c r="R42" s="72">
        <v>-28.677287884401601</v>
      </c>
      <c r="S42" s="71">
        <v>204.277459376623</v>
      </c>
      <c r="T42" s="71">
        <v>203.880290070396</v>
      </c>
      <c r="U42" s="73">
        <v>0.19442639801716299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61420.5</v>
      </c>
      <c r="E43" s="71">
        <v>61886.644200000002</v>
      </c>
      <c r="F43" s="72">
        <v>99.246777384642897</v>
      </c>
      <c r="G43" s="71">
        <v>106919.76</v>
      </c>
      <c r="H43" s="72">
        <v>-42.554584858776302</v>
      </c>
      <c r="I43" s="71">
        <v>-3701.77</v>
      </c>
      <c r="J43" s="72">
        <v>-6.0269291197564296</v>
      </c>
      <c r="K43" s="71">
        <v>-9923.07</v>
      </c>
      <c r="L43" s="72">
        <v>-9.2808569716205902</v>
      </c>
      <c r="M43" s="72">
        <v>-0.62695315058746903</v>
      </c>
      <c r="N43" s="71">
        <v>288082.11</v>
      </c>
      <c r="O43" s="71">
        <v>38042010.289999999</v>
      </c>
      <c r="P43" s="71">
        <v>45</v>
      </c>
      <c r="Q43" s="71">
        <v>70</v>
      </c>
      <c r="R43" s="72">
        <v>-35.714285714285701</v>
      </c>
      <c r="S43" s="71">
        <v>1364.9</v>
      </c>
      <c r="T43" s="71">
        <v>1498.059</v>
      </c>
      <c r="U43" s="73">
        <v>-9.7559528170561904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24827.37</v>
      </c>
      <c r="E44" s="71">
        <v>12638.7292</v>
      </c>
      <c r="F44" s="72">
        <v>196.438816016408</v>
      </c>
      <c r="G44" s="71">
        <v>71898.34</v>
      </c>
      <c r="H44" s="72">
        <v>-65.468785510207894</v>
      </c>
      <c r="I44" s="71">
        <v>3584.95</v>
      </c>
      <c r="J44" s="72">
        <v>14.4395076884906</v>
      </c>
      <c r="K44" s="71">
        <v>8705.7199999999993</v>
      </c>
      <c r="L44" s="72">
        <v>12.108374129361</v>
      </c>
      <c r="M44" s="72">
        <v>-0.588207523329489</v>
      </c>
      <c r="N44" s="71">
        <v>145246.25</v>
      </c>
      <c r="O44" s="71">
        <v>13993904.689999999</v>
      </c>
      <c r="P44" s="71">
        <v>29</v>
      </c>
      <c r="Q44" s="71">
        <v>42</v>
      </c>
      <c r="R44" s="72">
        <v>-30.952380952380999</v>
      </c>
      <c r="S44" s="71">
        <v>856.11620689655194</v>
      </c>
      <c r="T44" s="71">
        <v>1165.91452380952</v>
      </c>
      <c r="U44" s="73">
        <v>-36.186479641122602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5230.8599000000004</v>
      </c>
      <c r="E45" s="77"/>
      <c r="F45" s="77"/>
      <c r="G45" s="76">
        <v>6450.6239999999998</v>
      </c>
      <c r="H45" s="78">
        <v>-18.909241958607399</v>
      </c>
      <c r="I45" s="76">
        <v>890.30690000000004</v>
      </c>
      <c r="J45" s="78">
        <v>17.020278061738999</v>
      </c>
      <c r="K45" s="76">
        <v>609.21259999999995</v>
      </c>
      <c r="L45" s="78">
        <v>9.44424291355379</v>
      </c>
      <c r="M45" s="78">
        <v>0.46140591970684802</v>
      </c>
      <c r="N45" s="76">
        <v>29712.8567</v>
      </c>
      <c r="O45" s="76">
        <v>3792954.0674999999</v>
      </c>
      <c r="P45" s="76">
        <v>10</v>
      </c>
      <c r="Q45" s="76">
        <v>18</v>
      </c>
      <c r="R45" s="78">
        <v>-44.4444444444444</v>
      </c>
      <c r="S45" s="76">
        <v>523.08599000000004</v>
      </c>
      <c r="T45" s="76">
        <v>210.68703333333301</v>
      </c>
      <c r="U45" s="79">
        <v>59.7222947352627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45399</v>
      </c>
      <c r="D2" s="32">
        <v>436204.15306752099</v>
      </c>
      <c r="E2" s="32">
        <v>324224.17443162401</v>
      </c>
      <c r="F2" s="32">
        <v>111979.978635897</v>
      </c>
      <c r="G2" s="32">
        <v>324224.17443162401</v>
      </c>
      <c r="H2" s="32">
        <v>0.25671460908480598</v>
      </c>
    </row>
    <row r="3" spans="1:8" ht="14.25" x14ac:dyDescent="0.2">
      <c r="A3" s="32">
        <v>2</v>
      </c>
      <c r="B3" s="33">
        <v>13</v>
      </c>
      <c r="C3" s="32">
        <v>6567</v>
      </c>
      <c r="D3" s="32">
        <v>55074.434459980301</v>
      </c>
      <c r="E3" s="32">
        <v>42298.611088692203</v>
      </c>
      <c r="F3" s="32">
        <v>12775.823371288099</v>
      </c>
      <c r="G3" s="32">
        <v>42298.611088692203</v>
      </c>
      <c r="H3" s="32">
        <v>0.231973755092694</v>
      </c>
    </row>
    <row r="4" spans="1:8" ht="14.25" x14ac:dyDescent="0.2">
      <c r="A4" s="32">
        <v>3</v>
      </c>
      <c r="B4" s="33">
        <v>14</v>
      </c>
      <c r="C4" s="32">
        <v>89332</v>
      </c>
      <c r="D4" s="32">
        <v>100804.768223932</v>
      </c>
      <c r="E4" s="32">
        <v>72967.371096581206</v>
      </c>
      <c r="F4" s="32">
        <v>27837.397127350399</v>
      </c>
      <c r="G4" s="32">
        <v>72967.371096581206</v>
      </c>
      <c r="H4" s="32">
        <v>0.27615159101910097</v>
      </c>
    </row>
    <row r="5" spans="1:8" ht="14.25" x14ac:dyDescent="0.2">
      <c r="A5" s="32">
        <v>4</v>
      </c>
      <c r="B5" s="33">
        <v>15</v>
      </c>
      <c r="C5" s="32">
        <v>3464</v>
      </c>
      <c r="D5" s="32">
        <v>65676.036158974399</v>
      </c>
      <c r="E5" s="32">
        <v>49272.291623931596</v>
      </c>
      <c r="F5" s="32">
        <v>16403.744535042701</v>
      </c>
      <c r="G5" s="32">
        <v>49272.291623931596</v>
      </c>
      <c r="H5" s="32">
        <v>0.24976757877616301</v>
      </c>
    </row>
    <row r="6" spans="1:8" ht="14.25" x14ac:dyDescent="0.2">
      <c r="A6" s="32">
        <v>5</v>
      </c>
      <c r="B6" s="33">
        <v>16</v>
      </c>
      <c r="C6" s="32">
        <v>2652</v>
      </c>
      <c r="D6" s="32">
        <v>171559.104325641</v>
      </c>
      <c r="E6" s="32">
        <v>136525.405857265</v>
      </c>
      <c r="F6" s="32">
        <v>35033.698468376097</v>
      </c>
      <c r="G6" s="32">
        <v>136525.405857265</v>
      </c>
      <c r="H6" s="32">
        <v>0.20420774872942701</v>
      </c>
    </row>
    <row r="7" spans="1:8" ht="14.25" x14ac:dyDescent="0.2">
      <c r="A7" s="32">
        <v>6</v>
      </c>
      <c r="B7" s="33">
        <v>17</v>
      </c>
      <c r="C7" s="32">
        <v>16060</v>
      </c>
      <c r="D7" s="32">
        <v>214957.67879145301</v>
      </c>
      <c r="E7" s="32">
        <v>148426.239795726</v>
      </c>
      <c r="F7" s="32">
        <v>66531.438995726494</v>
      </c>
      <c r="G7" s="32">
        <v>148426.239795726</v>
      </c>
      <c r="H7" s="32">
        <v>0.309509478190234</v>
      </c>
    </row>
    <row r="8" spans="1:8" ht="14.25" x14ac:dyDescent="0.2">
      <c r="A8" s="32">
        <v>7</v>
      </c>
      <c r="B8" s="33">
        <v>18</v>
      </c>
      <c r="C8" s="32">
        <v>60061</v>
      </c>
      <c r="D8" s="32">
        <v>151688.71626239299</v>
      </c>
      <c r="E8" s="32">
        <v>116294.05002734999</v>
      </c>
      <c r="F8" s="32">
        <v>35394.6662350427</v>
      </c>
      <c r="G8" s="32">
        <v>116294.05002734999</v>
      </c>
      <c r="H8" s="32">
        <v>0.233337502664447</v>
      </c>
    </row>
    <row r="9" spans="1:8" ht="14.25" x14ac:dyDescent="0.2">
      <c r="A9" s="32">
        <v>8</v>
      </c>
      <c r="B9" s="33">
        <v>19</v>
      </c>
      <c r="C9" s="32">
        <v>17167</v>
      </c>
      <c r="D9" s="32">
        <v>94275.545060683799</v>
      </c>
      <c r="E9" s="32">
        <v>71655.645813675204</v>
      </c>
      <c r="F9" s="32">
        <v>22619.8992470085</v>
      </c>
      <c r="G9" s="32">
        <v>71655.645813675204</v>
      </c>
      <c r="H9" s="32">
        <v>0.23993390048764501</v>
      </c>
    </row>
    <row r="10" spans="1:8" ht="14.25" x14ac:dyDescent="0.2">
      <c r="A10" s="32">
        <v>9</v>
      </c>
      <c r="B10" s="33">
        <v>21</v>
      </c>
      <c r="C10" s="32">
        <v>155865</v>
      </c>
      <c r="D10" s="32">
        <v>678511.72871196596</v>
      </c>
      <c r="E10" s="32">
        <v>637367.16207521397</v>
      </c>
      <c r="F10" s="32">
        <v>41144.566636752097</v>
      </c>
      <c r="G10" s="32">
        <v>637367.16207521397</v>
      </c>
      <c r="H10" s="35">
        <v>6.0639433182471003E-2</v>
      </c>
    </row>
    <row r="11" spans="1:8" ht="14.25" x14ac:dyDescent="0.2">
      <c r="A11" s="32">
        <v>10</v>
      </c>
      <c r="B11" s="33">
        <v>22</v>
      </c>
      <c r="C11" s="32">
        <v>22936</v>
      </c>
      <c r="D11" s="32">
        <v>391740.35774700902</v>
      </c>
      <c r="E11" s="32">
        <v>334175.687297436</v>
      </c>
      <c r="F11" s="32">
        <v>57564.670449572601</v>
      </c>
      <c r="G11" s="32">
        <v>334175.687297436</v>
      </c>
      <c r="H11" s="32">
        <v>0.14694597917008301</v>
      </c>
    </row>
    <row r="12" spans="1:8" ht="14.25" x14ac:dyDescent="0.2">
      <c r="A12" s="32">
        <v>11</v>
      </c>
      <c r="B12" s="33">
        <v>23</v>
      </c>
      <c r="C12" s="32">
        <v>153141.78599999999</v>
      </c>
      <c r="D12" s="32">
        <v>1171610.48091665</v>
      </c>
      <c r="E12" s="32">
        <v>988046.43368214194</v>
      </c>
      <c r="F12" s="32">
        <v>183564.047234506</v>
      </c>
      <c r="G12" s="32">
        <v>988046.43368214194</v>
      </c>
      <c r="H12" s="32">
        <v>0.15667668583067701</v>
      </c>
    </row>
    <row r="13" spans="1:8" ht="14.25" x14ac:dyDescent="0.2">
      <c r="A13" s="32">
        <v>12</v>
      </c>
      <c r="B13" s="33">
        <v>24</v>
      </c>
      <c r="C13" s="32">
        <v>13661.578</v>
      </c>
      <c r="D13" s="32">
        <v>426650.343048718</v>
      </c>
      <c r="E13" s="32">
        <v>390745.25670341903</v>
      </c>
      <c r="F13" s="32">
        <v>35905.086345299103</v>
      </c>
      <c r="G13" s="32">
        <v>390745.25670341903</v>
      </c>
      <c r="H13" s="32">
        <v>8.4155765793441001E-2</v>
      </c>
    </row>
    <row r="14" spans="1:8" ht="14.25" x14ac:dyDescent="0.2">
      <c r="A14" s="32">
        <v>13</v>
      </c>
      <c r="B14" s="33">
        <v>25</v>
      </c>
      <c r="C14" s="32">
        <v>69395</v>
      </c>
      <c r="D14" s="32">
        <v>706999.6226</v>
      </c>
      <c r="E14" s="32">
        <v>639034.18530000001</v>
      </c>
      <c r="F14" s="32">
        <v>67965.437300000005</v>
      </c>
      <c r="G14" s="32">
        <v>639034.18530000001</v>
      </c>
      <c r="H14" s="32">
        <v>9.6132211570433695E-2</v>
      </c>
    </row>
    <row r="15" spans="1:8" ht="14.25" x14ac:dyDescent="0.2">
      <c r="A15" s="32">
        <v>14</v>
      </c>
      <c r="B15" s="33">
        <v>26</v>
      </c>
      <c r="C15" s="32">
        <v>40369</v>
      </c>
      <c r="D15" s="32">
        <v>239554.95326283199</v>
      </c>
      <c r="E15" s="32">
        <v>204246.483422124</v>
      </c>
      <c r="F15" s="32">
        <v>35308.469840708</v>
      </c>
      <c r="G15" s="32">
        <v>204246.483422124</v>
      </c>
      <c r="H15" s="32">
        <v>0.147391942265409</v>
      </c>
    </row>
    <row r="16" spans="1:8" ht="14.25" x14ac:dyDescent="0.2">
      <c r="A16" s="32">
        <v>15</v>
      </c>
      <c r="B16" s="33">
        <v>27</v>
      </c>
      <c r="C16" s="32">
        <v>139527.405</v>
      </c>
      <c r="D16" s="32">
        <v>1002217.67665043</v>
      </c>
      <c r="E16" s="32">
        <v>857512.349351282</v>
      </c>
      <c r="F16" s="32">
        <v>144705.32729914499</v>
      </c>
      <c r="G16" s="32">
        <v>857512.349351282</v>
      </c>
      <c r="H16" s="32">
        <v>0.144385127772615</v>
      </c>
    </row>
    <row r="17" spans="1:8" ht="14.25" x14ac:dyDescent="0.2">
      <c r="A17" s="32">
        <v>16</v>
      </c>
      <c r="B17" s="33">
        <v>29</v>
      </c>
      <c r="C17" s="32">
        <v>195412</v>
      </c>
      <c r="D17" s="32">
        <v>2596289.3199829101</v>
      </c>
      <c r="E17" s="32">
        <v>2288661.0547692301</v>
      </c>
      <c r="F17" s="32">
        <v>307628.26521367498</v>
      </c>
      <c r="G17" s="32">
        <v>2288661.0547692301</v>
      </c>
      <c r="H17" s="32">
        <v>0.11848766732041301</v>
      </c>
    </row>
    <row r="18" spans="1:8" ht="14.25" x14ac:dyDescent="0.2">
      <c r="A18" s="32">
        <v>17</v>
      </c>
      <c r="B18" s="33">
        <v>31</v>
      </c>
      <c r="C18" s="32">
        <v>29480.368999999999</v>
      </c>
      <c r="D18" s="32">
        <v>194602.45574474701</v>
      </c>
      <c r="E18" s="32">
        <v>161244.00149078999</v>
      </c>
      <c r="F18" s="32">
        <v>33358.454253957098</v>
      </c>
      <c r="G18" s="32">
        <v>161244.00149078999</v>
      </c>
      <c r="H18" s="32">
        <v>0.17141846502549901</v>
      </c>
    </row>
    <row r="19" spans="1:8" ht="14.25" x14ac:dyDescent="0.2">
      <c r="A19" s="32">
        <v>18</v>
      </c>
      <c r="B19" s="33">
        <v>32</v>
      </c>
      <c r="C19" s="32">
        <v>15956.227000000001</v>
      </c>
      <c r="D19" s="32">
        <v>180451.619886317</v>
      </c>
      <c r="E19" s="32">
        <v>165623.45757982699</v>
      </c>
      <c r="F19" s="32">
        <v>14828.1623064903</v>
      </c>
      <c r="G19" s="32">
        <v>165623.45757982699</v>
      </c>
      <c r="H19" s="32">
        <v>8.2172508708050998E-2</v>
      </c>
    </row>
    <row r="20" spans="1:8" ht="14.25" x14ac:dyDescent="0.2">
      <c r="A20" s="32">
        <v>19</v>
      </c>
      <c r="B20" s="33">
        <v>33</v>
      </c>
      <c r="C20" s="32">
        <v>37856.837</v>
      </c>
      <c r="D20" s="32">
        <v>483224.11601804697</v>
      </c>
      <c r="E20" s="32">
        <v>372499.65331377799</v>
      </c>
      <c r="F20" s="32">
        <v>110724.462704269</v>
      </c>
      <c r="G20" s="32">
        <v>372499.65331377799</v>
      </c>
      <c r="H20" s="32">
        <v>0.22913687258964099</v>
      </c>
    </row>
    <row r="21" spans="1:8" ht="14.25" x14ac:dyDescent="0.2">
      <c r="A21" s="32">
        <v>20</v>
      </c>
      <c r="B21" s="33">
        <v>34</v>
      </c>
      <c r="C21" s="32">
        <v>36822.498</v>
      </c>
      <c r="D21" s="32">
        <v>189904.65943392299</v>
      </c>
      <c r="E21" s="32">
        <v>134851.64234021501</v>
      </c>
      <c r="F21" s="32">
        <v>55053.0170937078</v>
      </c>
      <c r="G21" s="32">
        <v>134851.64234021501</v>
      </c>
      <c r="H21" s="32">
        <v>0.28989819026985703</v>
      </c>
    </row>
    <row r="22" spans="1:8" ht="14.25" x14ac:dyDescent="0.2">
      <c r="A22" s="32">
        <v>21</v>
      </c>
      <c r="B22" s="33">
        <v>35</v>
      </c>
      <c r="C22" s="32">
        <v>28836.36</v>
      </c>
      <c r="D22" s="32">
        <v>677756.29456460197</v>
      </c>
      <c r="E22" s="32">
        <v>652755.13868938095</v>
      </c>
      <c r="F22" s="32">
        <v>25001.1558752212</v>
      </c>
      <c r="G22" s="32">
        <v>652755.13868938095</v>
      </c>
      <c r="H22" s="32">
        <v>3.6888120517246201E-2</v>
      </c>
    </row>
    <row r="23" spans="1:8" ht="14.25" x14ac:dyDescent="0.2">
      <c r="A23" s="32">
        <v>22</v>
      </c>
      <c r="B23" s="33">
        <v>36</v>
      </c>
      <c r="C23" s="32">
        <v>115985.514</v>
      </c>
      <c r="D23" s="32">
        <v>570527.22770885006</v>
      </c>
      <c r="E23" s="32">
        <v>487250.82330447203</v>
      </c>
      <c r="F23" s="32">
        <v>83276.404404377696</v>
      </c>
      <c r="G23" s="32">
        <v>487250.82330447203</v>
      </c>
      <c r="H23" s="32">
        <v>0.145963944155309</v>
      </c>
    </row>
    <row r="24" spans="1:8" ht="14.25" x14ac:dyDescent="0.2">
      <c r="A24" s="32">
        <v>23</v>
      </c>
      <c r="B24" s="33">
        <v>37</v>
      </c>
      <c r="C24" s="32">
        <v>102707.056</v>
      </c>
      <c r="D24" s="32">
        <v>951437.99679203494</v>
      </c>
      <c r="E24" s="32">
        <v>828308.04024615395</v>
      </c>
      <c r="F24" s="32">
        <v>123129.956545882</v>
      </c>
      <c r="G24" s="32">
        <v>828308.04024615395</v>
      </c>
      <c r="H24" s="32">
        <v>0.129414588192861</v>
      </c>
    </row>
    <row r="25" spans="1:8" ht="14.25" x14ac:dyDescent="0.2">
      <c r="A25" s="32">
        <v>24</v>
      </c>
      <c r="B25" s="33">
        <v>38</v>
      </c>
      <c r="C25" s="32">
        <v>119218.31200000001</v>
      </c>
      <c r="D25" s="32">
        <v>550359.03876017698</v>
      </c>
      <c r="E25" s="32">
        <v>508939.31479114998</v>
      </c>
      <c r="F25" s="32">
        <v>41419.723969026498</v>
      </c>
      <c r="G25" s="32">
        <v>508939.31479114998</v>
      </c>
      <c r="H25" s="32">
        <v>7.5259459828869099E-2</v>
      </c>
    </row>
    <row r="26" spans="1:8" ht="14.25" x14ac:dyDescent="0.2">
      <c r="A26" s="32">
        <v>25</v>
      </c>
      <c r="B26" s="33">
        <v>39</v>
      </c>
      <c r="C26" s="32">
        <v>64138.758999999998</v>
      </c>
      <c r="D26" s="32">
        <v>100457.099418675</v>
      </c>
      <c r="E26" s="32">
        <v>71084.139396166604</v>
      </c>
      <c r="F26" s="32">
        <v>29372.960022508301</v>
      </c>
      <c r="G26" s="32">
        <v>71084.139396166604</v>
      </c>
      <c r="H26" s="32">
        <v>0.29239307318729801</v>
      </c>
    </row>
    <row r="27" spans="1:8" ht="14.25" x14ac:dyDescent="0.2">
      <c r="A27" s="32">
        <v>26</v>
      </c>
      <c r="B27" s="33">
        <v>42</v>
      </c>
      <c r="C27" s="32">
        <v>5985.9970000000003</v>
      </c>
      <c r="D27" s="32">
        <v>107303.5757</v>
      </c>
      <c r="E27" s="32">
        <v>91408.242199999993</v>
      </c>
      <c r="F27" s="32">
        <v>15895.333500000001</v>
      </c>
      <c r="G27" s="32">
        <v>91408.242199999993</v>
      </c>
      <c r="H27" s="32">
        <v>0.14813423873627701</v>
      </c>
    </row>
    <row r="28" spans="1:8" ht="14.25" x14ac:dyDescent="0.2">
      <c r="A28" s="32">
        <v>27</v>
      </c>
      <c r="B28" s="33">
        <v>75</v>
      </c>
      <c r="C28" s="32">
        <v>174</v>
      </c>
      <c r="D28" s="32">
        <v>98947.008547008503</v>
      </c>
      <c r="E28" s="32">
        <v>94159.615384615405</v>
      </c>
      <c r="F28" s="32">
        <v>4787.3931623931603</v>
      </c>
      <c r="G28" s="32">
        <v>94159.615384615405</v>
      </c>
      <c r="H28" s="32">
        <v>4.8383404740515501E-2</v>
      </c>
    </row>
    <row r="29" spans="1:8" ht="14.25" x14ac:dyDescent="0.2">
      <c r="A29" s="32">
        <v>28</v>
      </c>
      <c r="B29" s="33">
        <v>76</v>
      </c>
      <c r="C29" s="32">
        <v>2046</v>
      </c>
      <c r="D29" s="32">
        <v>393234.10597521398</v>
      </c>
      <c r="E29" s="32">
        <v>367995.33709743602</v>
      </c>
      <c r="F29" s="32">
        <v>25238.768877777798</v>
      </c>
      <c r="G29" s="32">
        <v>367995.33709743602</v>
      </c>
      <c r="H29" s="32">
        <v>6.4182553075313897E-2</v>
      </c>
    </row>
    <row r="30" spans="1:8" ht="14.25" x14ac:dyDescent="0.2">
      <c r="A30" s="32">
        <v>29</v>
      </c>
      <c r="B30" s="33">
        <v>99</v>
      </c>
      <c r="C30" s="32">
        <v>11</v>
      </c>
      <c r="D30" s="32">
        <v>5230.8599954617703</v>
      </c>
      <c r="E30" s="32">
        <v>4340.55305952651</v>
      </c>
      <c r="F30" s="32">
        <v>890.30693593525496</v>
      </c>
      <c r="G30" s="32">
        <v>4340.55305952651</v>
      </c>
      <c r="H30" s="32">
        <v>0.17020278438109099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29</v>
      </c>
      <c r="D32" s="38">
        <v>72690.63</v>
      </c>
      <c r="E32" s="38">
        <v>71824.19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62</v>
      </c>
      <c r="D33" s="38">
        <v>180008.58</v>
      </c>
      <c r="E33" s="38">
        <v>198175.69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230</v>
      </c>
      <c r="D34" s="38">
        <v>606635.89</v>
      </c>
      <c r="E34" s="38">
        <v>678481.53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91</v>
      </c>
      <c r="D35" s="38">
        <v>143685.64000000001</v>
      </c>
      <c r="E35" s="38">
        <v>165001.45000000001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57</v>
      </c>
      <c r="D36" s="38">
        <v>48.72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37</v>
      </c>
      <c r="D37" s="38">
        <v>61420.5</v>
      </c>
      <c r="E37" s="38">
        <v>65122.27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</v>
      </c>
      <c r="D38" s="38">
        <v>24827.37</v>
      </c>
      <c r="E38" s="38">
        <v>21242.42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2015-06-04T00:28:33Z</dcterms:modified>
</cp:coreProperties>
</file>