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<sst xmlns="http://schemas.openxmlformats.org/spreadsheetml/2006/main" count="117" uniqueCount="74">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</sst>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19563347.239099998</v>
      </c>
      <c r="F3" s="25">
        <f>RA!I7</f>
        <v>2087494.2028999999</v>
      </c>
      <c r="G3" s="16">
        <f>SUM(G4:G40)</f>
        <v>17475853.036199998</v>
      </c>
      <c r="H3" s="27">
        <f>RA!J7</f>
        <v>10.670434754272801</v>
      </c>
      <c r="I3" s="20">
        <f>SUM(I4:I40)</f>
        <v>19563352.915120926</v>
      </c>
      <c r="J3" s="21">
        <f>SUM(J4:J40)</f>
        <v>17475852.933671117</v>
      </c>
      <c r="K3" s="22">
        <f>E3-I3</f>
        <v>-5.6760209277272224</v>
      </c>
      <c r="L3" s="22">
        <f>G3-J3</f>
        <v>0.1025288812816143</v>
      </c>
    </row>
    <row r="4" spans="1:13" x14ac:dyDescent="0.15">
      <c r="A4" s="44">
        <f>RA!A8</f>
        <v>42162</v>
      </c>
      <c r="B4" s="12">
        <v>12</v>
      </c>
      <c r="C4" s="41" t="s">
        <v>6</v>
      </c>
      <c r="D4" s="41"/>
      <c r="E4" s="15">
        <f>VLOOKUP(C4,RA!B8:D36,3,0)</f>
        <v>611778.33559999999</v>
      </c>
      <c r="F4" s="25">
        <f>VLOOKUP(C4,RA!B8:I39,8,0)</f>
        <v>152729.5399</v>
      </c>
      <c r="G4" s="16">
        <f t="shared" ref="G4:G40" si="0">E4-F4</f>
        <v>459048.79570000002</v>
      </c>
      <c r="H4" s="27">
        <f>RA!J8</f>
        <v>24.964849360056402</v>
      </c>
      <c r="I4" s="20">
        <f>VLOOKUP(B4,RMS!B:D,3,FALSE)</f>
        <v>611779.22844700899</v>
      </c>
      <c r="J4" s="21">
        <f>VLOOKUP(B4,RMS!B:E,4,FALSE)</f>
        <v>459048.81389316201</v>
      </c>
      <c r="K4" s="22">
        <f t="shared" ref="K4:K40" si="1">E4-I4</f>
        <v>-0.89284700900316238</v>
      </c>
      <c r="L4" s="22">
        <f t="shared" ref="L4:L40" si="2">G4-J4</f>
        <v>-1.819316198816523E-2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108323.077</v>
      </c>
      <c r="F5" s="25">
        <f>VLOOKUP(C5,RA!B9:I40,8,0)</f>
        <v>24931.7569</v>
      </c>
      <c r="G5" s="16">
        <f t="shared" si="0"/>
        <v>83391.320100000012</v>
      </c>
      <c r="H5" s="27">
        <f>RA!J9</f>
        <v>23.0161084696662</v>
      </c>
      <c r="I5" s="20">
        <f>VLOOKUP(B5,RMS!B:D,3,FALSE)</f>
        <v>108323.12692701</v>
      </c>
      <c r="J5" s="21">
        <f>VLOOKUP(B5,RMS!B:E,4,FALSE)</f>
        <v>83391.2942787762</v>
      </c>
      <c r="K5" s="22">
        <f t="shared" si="1"/>
        <v>-4.9927009997190908E-2</v>
      </c>
      <c r="L5" s="22">
        <f t="shared" si="2"/>
        <v>2.582122381136287E-2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175032.5232</v>
      </c>
      <c r="F6" s="25">
        <f>VLOOKUP(C6,RA!B10:I41,8,0)</f>
        <v>50323.975100000003</v>
      </c>
      <c r="G6" s="16">
        <f t="shared" si="0"/>
        <v>124708.54809999999</v>
      </c>
      <c r="H6" s="27">
        <f>RA!J10</f>
        <v>28.7512138772619</v>
      </c>
      <c r="I6" s="20">
        <f>VLOOKUP(B6,RMS!B:D,3,FALSE)</f>
        <v>175035.01188119699</v>
      </c>
      <c r="J6" s="21">
        <f>VLOOKUP(B6,RMS!B:E,4,FALSE)</f>
        <v>124708.548366667</v>
      </c>
      <c r="K6" s="22">
        <f>E6-I6</f>
        <v>-2.4886811969918199</v>
      </c>
      <c r="L6" s="22">
        <f t="shared" si="2"/>
        <v>-2.6666701887734234E-4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82779.334799999997</v>
      </c>
      <c r="F7" s="25">
        <f>VLOOKUP(C7,RA!B11:I42,8,0)</f>
        <v>18864.496200000001</v>
      </c>
      <c r="G7" s="16">
        <f t="shared" si="0"/>
        <v>63914.838599999995</v>
      </c>
      <c r="H7" s="27">
        <f>RA!J11</f>
        <v>22.788895616977101</v>
      </c>
      <c r="I7" s="20">
        <f>VLOOKUP(B7,RMS!B:D,3,FALSE)</f>
        <v>82779.371347008506</v>
      </c>
      <c r="J7" s="21">
        <f>VLOOKUP(B7,RMS!B:E,4,FALSE)</f>
        <v>63914.838010256397</v>
      </c>
      <c r="K7" s="22">
        <f t="shared" si="1"/>
        <v>-3.6547008508932777E-2</v>
      </c>
      <c r="L7" s="22">
        <f t="shared" si="2"/>
        <v>5.8974359853891656E-4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221785.0287</v>
      </c>
      <c r="F8" s="25">
        <f>VLOOKUP(C8,RA!B12:I43,8,0)</f>
        <v>42057.844599999997</v>
      </c>
      <c r="G8" s="16">
        <f t="shared" si="0"/>
        <v>179727.18410000001</v>
      </c>
      <c r="H8" s="27">
        <f>RA!J12</f>
        <v>18.963337988376999</v>
      </c>
      <c r="I8" s="20">
        <f>VLOOKUP(B8,RMS!B:D,3,FALSE)</f>
        <v>221785.043552991</v>
      </c>
      <c r="J8" s="21">
        <f>VLOOKUP(B8,RMS!B:E,4,FALSE)</f>
        <v>179727.180807692</v>
      </c>
      <c r="K8" s="22">
        <f t="shared" si="1"/>
        <v>-1.4852991007501259E-2</v>
      </c>
      <c r="L8" s="22">
        <f t="shared" si="2"/>
        <v>3.2923080143518746E-3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283241.20500000002</v>
      </c>
      <c r="F9" s="25">
        <f>VLOOKUP(C9,RA!B13:I44,8,0)</f>
        <v>85213.983900000007</v>
      </c>
      <c r="G9" s="16">
        <f t="shared" si="0"/>
        <v>198027.22110000002</v>
      </c>
      <c r="H9" s="27">
        <f>RA!J13</f>
        <v>30.085306232191702</v>
      </c>
      <c r="I9" s="20">
        <f>VLOOKUP(B9,RMS!B:D,3,FALSE)</f>
        <v>283241.497799145</v>
      </c>
      <c r="J9" s="21">
        <f>VLOOKUP(B9,RMS!B:E,4,FALSE)</f>
        <v>198027.21993846199</v>
      </c>
      <c r="K9" s="22">
        <f t="shared" si="1"/>
        <v>-0.29279914498329163</v>
      </c>
      <c r="L9" s="22">
        <f t="shared" si="2"/>
        <v>1.1615380353759974E-3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193083.76029999999</v>
      </c>
      <c r="F10" s="25">
        <f>VLOOKUP(C10,RA!B14:I45,8,0)</f>
        <v>42300.614500000003</v>
      </c>
      <c r="G10" s="16">
        <f t="shared" si="0"/>
        <v>150783.1458</v>
      </c>
      <c r="H10" s="27">
        <f>RA!J14</f>
        <v>21.907908999843499</v>
      </c>
      <c r="I10" s="20">
        <f>VLOOKUP(B10,RMS!B:D,3,FALSE)</f>
        <v>193083.75890598301</v>
      </c>
      <c r="J10" s="21">
        <f>VLOOKUP(B10,RMS!B:E,4,FALSE)</f>
        <v>150783.143050427</v>
      </c>
      <c r="K10" s="22">
        <f t="shared" si="1"/>
        <v>1.3940169883426279E-3</v>
      </c>
      <c r="L10" s="22">
        <f t="shared" si="2"/>
        <v>2.7495730028022081E-3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127162.48450000001</v>
      </c>
      <c r="F11" s="25">
        <f>VLOOKUP(C11,RA!B15:I46,8,0)</f>
        <v>33225.814299999998</v>
      </c>
      <c r="G11" s="16">
        <f t="shared" si="0"/>
        <v>93936.670200000008</v>
      </c>
      <c r="H11" s="27">
        <f>RA!J15</f>
        <v>26.128629391477499</v>
      </c>
      <c r="I11" s="20">
        <f>VLOOKUP(B11,RMS!B:D,3,FALSE)</f>
        <v>127162.633911966</v>
      </c>
      <c r="J11" s="21">
        <f>VLOOKUP(B11,RMS!B:E,4,FALSE)</f>
        <v>93936.670913675203</v>
      </c>
      <c r="K11" s="22">
        <f t="shared" si="1"/>
        <v>-0.14941196599102113</v>
      </c>
      <c r="L11" s="22">
        <f t="shared" si="2"/>
        <v>-7.1367519558407366E-4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986865.28659999999</v>
      </c>
      <c r="F12" s="25">
        <f>VLOOKUP(C12,RA!B16:I47,8,0)</f>
        <v>52919.4179</v>
      </c>
      <c r="G12" s="16">
        <f t="shared" si="0"/>
        <v>933945.86869999999</v>
      </c>
      <c r="H12" s="27">
        <f>RA!J16</f>
        <v>5.3623750494174098</v>
      </c>
      <c r="I12" s="20">
        <f>VLOOKUP(B12,RMS!B:D,3,FALSE)</f>
        <v>986864.50746581203</v>
      </c>
      <c r="J12" s="21">
        <f>VLOOKUP(B12,RMS!B:E,4,FALSE)</f>
        <v>933945.86851367506</v>
      </c>
      <c r="K12" s="22">
        <f t="shared" si="1"/>
        <v>0.77913418796379119</v>
      </c>
      <c r="L12" s="22">
        <f t="shared" si="2"/>
        <v>1.8632493447512388E-4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412116.03110000002</v>
      </c>
      <c r="F13" s="25">
        <f>VLOOKUP(C13,RA!B17:I48,8,0)</f>
        <v>56593.596799999999</v>
      </c>
      <c r="G13" s="16">
        <f t="shared" si="0"/>
        <v>355522.43430000002</v>
      </c>
      <c r="H13" s="27">
        <f>RA!J17</f>
        <v>13.732442450477601</v>
      </c>
      <c r="I13" s="20">
        <f>VLOOKUP(B13,RMS!B:D,3,FALSE)</f>
        <v>412115.91423504299</v>
      </c>
      <c r="J13" s="21">
        <f>VLOOKUP(B13,RMS!B:E,4,FALSE)</f>
        <v>355522.43451880303</v>
      </c>
      <c r="K13" s="22">
        <f t="shared" si="1"/>
        <v>0.11686495703179389</v>
      </c>
      <c r="L13" s="22">
        <f t="shared" si="2"/>
        <v>-2.1880300482735038E-4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1811830.9528000001</v>
      </c>
      <c r="F14" s="25">
        <f>VLOOKUP(C14,RA!B18:I49,8,0)</f>
        <v>281154.67589999997</v>
      </c>
      <c r="G14" s="16">
        <f t="shared" si="0"/>
        <v>1530676.2769000002</v>
      </c>
      <c r="H14" s="27">
        <f>RA!J18</f>
        <v>15.517710163053801</v>
      </c>
      <c r="I14" s="20">
        <f>VLOOKUP(B14,RMS!B:D,3,FALSE)</f>
        <v>1811830.94469353</v>
      </c>
      <c r="J14" s="21">
        <f>VLOOKUP(B14,RMS!B:E,4,FALSE)</f>
        <v>1530676.2773549701</v>
      </c>
      <c r="K14" s="22">
        <f t="shared" si="1"/>
        <v>8.1064701080322266E-3</v>
      </c>
      <c r="L14" s="22">
        <f t="shared" si="2"/>
        <v>-4.5496993698179722E-4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489357.29609999998</v>
      </c>
      <c r="F15" s="25">
        <f>VLOOKUP(C15,RA!B19:I50,8,0)</f>
        <v>47838.251799999998</v>
      </c>
      <c r="G15" s="16">
        <f t="shared" si="0"/>
        <v>441519.04429999995</v>
      </c>
      <c r="H15" s="27">
        <f>RA!J19</f>
        <v>9.7757307761125691</v>
      </c>
      <c r="I15" s="20">
        <f>VLOOKUP(B15,RMS!B:D,3,FALSE)</f>
        <v>489357.30933931598</v>
      </c>
      <c r="J15" s="21">
        <f>VLOOKUP(B15,RMS!B:E,4,FALSE)</f>
        <v>441519.04418461502</v>
      </c>
      <c r="K15" s="22">
        <f t="shared" si="1"/>
        <v>-1.3239316002000123E-2</v>
      </c>
      <c r="L15" s="22">
        <f t="shared" si="2"/>
        <v>1.1538492981344461E-4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1005662.0696</v>
      </c>
      <c r="F16" s="25">
        <f>VLOOKUP(C16,RA!B20:I51,8,0)</f>
        <v>89178.123500000002</v>
      </c>
      <c r="G16" s="16">
        <f t="shared" si="0"/>
        <v>916483.94610000006</v>
      </c>
      <c r="H16" s="27">
        <f>RA!J20</f>
        <v>8.8676033625759008</v>
      </c>
      <c r="I16" s="20">
        <f>VLOOKUP(B16,RMS!B:D,3,FALSE)</f>
        <v>1005662.3711</v>
      </c>
      <c r="J16" s="21">
        <f>VLOOKUP(B16,RMS!B:E,4,FALSE)</f>
        <v>916483.94609999994</v>
      </c>
      <c r="K16" s="22">
        <f t="shared" si="1"/>
        <v>-0.30149999994318932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368694.57530000003</v>
      </c>
      <c r="F17" s="25">
        <f>VLOOKUP(C17,RA!B21:I52,8,0)</f>
        <v>33513.224699999999</v>
      </c>
      <c r="G17" s="16">
        <f t="shared" si="0"/>
        <v>335181.35060000001</v>
      </c>
      <c r="H17" s="27">
        <f>RA!J21</f>
        <v>9.0896983425185702</v>
      </c>
      <c r="I17" s="20">
        <f>VLOOKUP(B17,RMS!B:D,3,FALSE)</f>
        <v>368694.11295180401</v>
      </c>
      <c r="J17" s="21">
        <f>VLOOKUP(B17,RMS!B:E,4,FALSE)</f>
        <v>335181.35059291299</v>
      </c>
      <c r="K17" s="22">
        <f t="shared" si="1"/>
        <v>0.46234819601522759</v>
      </c>
      <c r="L17" s="22">
        <f t="shared" si="2"/>
        <v>7.0870155468583107E-6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1599745.1324</v>
      </c>
      <c r="F18" s="25">
        <f>VLOOKUP(C18,RA!B22:I53,8,0)</f>
        <v>197968.86189999999</v>
      </c>
      <c r="G18" s="16">
        <f t="shared" si="0"/>
        <v>1401776.2705000001</v>
      </c>
      <c r="H18" s="27">
        <f>RA!J22</f>
        <v>12.3750251143443</v>
      </c>
      <c r="I18" s="20">
        <f>VLOOKUP(B18,RMS!B:D,3,FALSE)</f>
        <v>1599746.55809402</v>
      </c>
      <c r="J18" s="21">
        <f>VLOOKUP(B18,RMS!B:E,4,FALSE)</f>
        <v>1401776.26608205</v>
      </c>
      <c r="K18" s="22">
        <f t="shared" si="1"/>
        <v>-1.4256940199993551</v>
      </c>
      <c r="L18" s="22">
        <f t="shared" si="2"/>
        <v>4.4179500546306372E-3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3094848.1329000001</v>
      </c>
      <c r="F19" s="25">
        <f>VLOOKUP(C19,RA!B23:I54,8,0)</f>
        <v>317229.49959999998</v>
      </c>
      <c r="G19" s="16">
        <f t="shared" si="0"/>
        <v>2777618.6332999999</v>
      </c>
      <c r="H19" s="27">
        <f>RA!J23</f>
        <v>10.2502444700814</v>
      </c>
      <c r="I19" s="20">
        <f>VLOOKUP(B19,RMS!B:D,3,FALSE)</f>
        <v>3094850.0420136801</v>
      </c>
      <c r="J19" s="21">
        <f>VLOOKUP(B19,RMS!B:E,4,FALSE)</f>
        <v>2777618.6689649601</v>
      </c>
      <c r="K19" s="22">
        <f t="shared" si="1"/>
        <v>-1.9091136800125241</v>
      </c>
      <c r="L19" s="22">
        <f t="shared" si="2"/>
        <v>-3.5664960276335478E-2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276396.10090000002</v>
      </c>
      <c r="F20" s="25">
        <f>VLOOKUP(C20,RA!B24:I55,8,0)</f>
        <v>45449.210200000001</v>
      </c>
      <c r="G20" s="16">
        <f t="shared" si="0"/>
        <v>230946.89070000002</v>
      </c>
      <c r="H20" s="27">
        <f>RA!J24</f>
        <v>16.4435062766835</v>
      </c>
      <c r="I20" s="20">
        <f>VLOOKUP(B20,RMS!B:D,3,FALSE)</f>
        <v>276396.02015631902</v>
      </c>
      <c r="J20" s="21">
        <f>VLOOKUP(B20,RMS!B:E,4,FALSE)</f>
        <v>230946.899403555</v>
      </c>
      <c r="K20" s="22">
        <f t="shared" si="1"/>
        <v>8.0743680999148637E-2</v>
      </c>
      <c r="L20" s="22">
        <f t="shared" si="2"/>
        <v>-8.7035549804568291E-3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284567.25880000001</v>
      </c>
      <c r="F21" s="25">
        <f>VLOOKUP(C21,RA!B25:I56,8,0)</f>
        <v>24424.883600000001</v>
      </c>
      <c r="G21" s="16">
        <f t="shared" si="0"/>
        <v>260142.37520000001</v>
      </c>
      <c r="H21" s="27">
        <f>RA!J25</f>
        <v>8.5831671932315796</v>
      </c>
      <c r="I21" s="20">
        <f>VLOOKUP(B21,RMS!B:D,3,FALSE)</f>
        <v>284567.25908495602</v>
      </c>
      <c r="J21" s="21">
        <f>VLOOKUP(B21,RMS!B:E,4,FALSE)</f>
        <v>260142.361408906</v>
      </c>
      <c r="K21" s="22">
        <f t="shared" si="1"/>
        <v>-2.8495601145550609E-4</v>
      </c>
      <c r="L21" s="22">
        <f t="shared" si="2"/>
        <v>1.3791094010230154E-2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670283.88859999995</v>
      </c>
      <c r="F22" s="25">
        <f>VLOOKUP(C22,RA!B26:I57,8,0)</f>
        <v>140824.74419999999</v>
      </c>
      <c r="G22" s="16">
        <f t="shared" si="0"/>
        <v>529459.14439999999</v>
      </c>
      <c r="H22" s="27">
        <f>RA!J26</f>
        <v>21.0097164194318</v>
      </c>
      <c r="I22" s="20">
        <f>VLOOKUP(B22,RMS!B:D,3,FALSE)</f>
        <v>670283.81596011599</v>
      </c>
      <c r="J22" s="21">
        <f>VLOOKUP(B22,RMS!B:E,4,FALSE)</f>
        <v>529459.12640029495</v>
      </c>
      <c r="K22" s="22">
        <f t="shared" si="1"/>
        <v>7.263988396152854E-2</v>
      </c>
      <c r="L22" s="22">
        <f t="shared" si="2"/>
        <v>1.7999705043621361E-2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256382.44529999999</v>
      </c>
      <c r="F23" s="25">
        <f>VLOOKUP(C23,RA!B27:I58,8,0)</f>
        <v>71890.415900000007</v>
      </c>
      <c r="G23" s="16">
        <f t="shared" si="0"/>
        <v>184492.0294</v>
      </c>
      <c r="H23" s="27">
        <f>RA!J27</f>
        <v>28.040303545696801</v>
      </c>
      <c r="I23" s="20">
        <f>VLOOKUP(B23,RMS!B:D,3,FALSE)</f>
        <v>256382.26525013201</v>
      </c>
      <c r="J23" s="21">
        <f>VLOOKUP(B23,RMS!B:E,4,FALSE)</f>
        <v>184492.04716060701</v>
      </c>
      <c r="K23" s="22">
        <f t="shared" si="1"/>
        <v>0.180049867980415</v>
      </c>
      <c r="L23" s="22">
        <f t="shared" si="2"/>
        <v>-1.7760607006493956E-2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894136.95620000002</v>
      </c>
      <c r="F24" s="25">
        <f>VLOOKUP(C24,RA!B28:I59,8,0)</f>
        <v>33042.591399999998</v>
      </c>
      <c r="G24" s="16">
        <f t="shared" si="0"/>
        <v>861094.36479999998</v>
      </c>
      <c r="H24" s="27">
        <f>RA!J28</f>
        <v>3.6954731790114099</v>
      </c>
      <c r="I24" s="20">
        <f>VLOOKUP(B24,RMS!B:D,3,FALSE)</f>
        <v>894136.95513805305</v>
      </c>
      <c r="J24" s="21">
        <f>VLOOKUP(B24,RMS!B:E,4,FALSE)</f>
        <v>861094.34288141597</v>
      </c>
      <c r="K24" s="22">
        <f t="shared" si="1"/>
        <v>1.0619469685479999E-3</v>
      </c>
      <c r="L24" s="22">
        <f t="shared" si="2"/>
        <v>2.1918584010563791E-2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650158.12430000002</v>
      </c>
      <c r="F25" s="25">
        <f>VLOOKUP(C25,RA!B29:I60,8,0)</f>
        <v>112962.36470000001</v>
      </c>
      <c r="G25" s="16">
        <f t="shared" si="0"/>
        <v>537195.75959999999</v>
      </c>
      <c r="H25" s="27">
        <f>RA!J29</f>
        <v>17.374598651923701</v>
      </c>
      <c r="I25" s="20">
        <f>VLOOKUP(B25,RMS!B:D,3,FALSE)</f>
        <v>650158.125392035</v>
      </c>
      <c r="J25" s="21">
        <f>VLOOKUP(B25,RMS!B:E,4,FALSE)</f>
        <v>537195.71949556295</v>
      </c>
      <c r="K25" s="22">
        <f t="shared" si="1"/>
        <v>-1.0920349741354585E-3</v>
      </c>
      <c r="L25" s="22">
        <f t="shared" si="2"/>
        <v>4.0104437037371099E-2</v>
      </c>
      <c r="M25" s="34"/>
    </row>
    <row r="26" spans="1:13" x14ac:dyDescent="0.15">
      <c r="A26" s="44"/>
      <c r="B26" s="12">
        <v>37</v>
      </c>
      <c r="C26" s="41" t="s">
        <v>28</v>
      </c>
      <c r="D26" s="41"/>
      <c r="E26" s="15">
        <f>VLOOKUP(C26,RA!B30:D57,3,0)</f>
        <v>1349811.6625000001</v>
      </c>
      <c r="F26" s="25">
        <f>VLOOKUP(C26,RA!B30:I61,8,0)</f>
        <v>143883.554</v>
      </c>
      <c r="G26" s="16">
        <f t="shared" si="0"/>
        <v>1205928.1085000001</v>
      </c>
      <c r="H26" s="27">
        <f>RA!J30</f>
        <v>10.659528139911901</v>
      </c>
      <c r="I26" s="20">
        <f>VLOOKUP(B26,RMS!B:D,3,FALSE)</f>
        <v>1349811.7141230099</v>
      </c>
      <c r="J26" s="21">
        <f>VLOOKUP(B26,RMS!B:E,4,FALSE)</f>
        <v>1205928.10948788</v>
      </c>
      <c r="K26" s="22">
        <f t="shared" si="1"/>
        <v>-5.1623009843751788E-2</v>
      </c>
      <c r="L26" s="22">
        <f t="shared" si="2"/>
        <v>-9.8787993192672729E-4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935116.57330000005</v>
      </c>
      <c r="F27" s="25">
        <f>VLOOKUP(C27,RA!B31:I62,8,0)</f>
        <v>44794.895799999998</v>
      </c>
      <c r="G27" s="16">
        <f t="shared" si="0"/>
        <v>890321.67749999999</v>
      </c>
      <c r="H27" s="27">
        <f>RA!J31</f>
        <v>4.7903007046405</v>
      </c>
      <c r="I27" s="20">
        <f>VLOOKUP(B27,RMS!B:D,3,FALSE)</f>
        <v>935116.52565221197</v>
      </c>
      <c r="J27" s="21">
        <f>VLOOKUP(B27,RMS!B:E,4,FALSE)</f>
        <v>890321.65048938105</v>
      </c>
      <c r="K27" s="22">
        <f t="shared" si="1"/>
        <v>4.7647788072936237E-2</v>
      </c>
      <c r="L27" s="22">
        <f t="shared" si="2"/>
        <v>2.7010618941858411E-2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143118.30489999999</v>
      </c>
      <c r="F28" s="25">
        <f>VLOOKUP(C28,RA!B32:I63,8,0)</f>
        <v>39172.026899999997</v>
      </c>
      <c r="G28" s="16">
        <f t="shared" si="0"/>
        <v>103946.27799999999</v>
      </c>
      <c r="H28" s="27">
        <f>RA!J32</f>
        <v>27.3703820956868</v>
      </c>
      <c r="I28" s="20">
        <f>VLOOKUP(B28,RMS!B:D,3,FALSE)</f>
        <v>143118.11096866301</v>
      </c>
      <c r="J28" s="21">
        <f>VLOOKUP(B28,RMS!B:E,4,FALSE)</f>
        <v>103946.265227111</v>
      </c>
      <c r="K28" s="22">
        <f t="shared" si="1"/>
        <v>0.19393133698031306</v>
      </c>
      <c r="L28" s="22">
        <f t="shared" si="2"/>
        <v>1.2772888992913067E-2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154486.66949999999</v>
      </c>
      <c r="F30" s="25">
        <f>VLOOKUP(C30,RA!B34:I66,8,0)</f>
        <v>25224.029900000001</v>
      </c>
      <c r="G30" s="16">
        <f t="shared" si="0"/>
        <v>129262.63959999999</v>
      </c>
      <c r="H30" s="27">
        <f>RA!J34</f>
        <v>0</v>
      </c>
      <c r="I30" s="20">
        <f>VLOOKUP(B30,RMS!B:D,3,FALSE)</f>
        <v>154486.66880000001</v>
      </c>
      <c r="J30" s="21">
        <f>VLOOKUP(B30,RMS!B:E,4,FALSE)</f>
        <v>129262.6349</v>
      </c>
      <c r="K30" s="22">
        <f t="shared" si="1"/>
        <v>6.99999975040555E-4</v>
      </c>
      <c r="L30" s="22">
        <f t="shared" si="2"/>
        <v>4.6999999904073775E-3</v>
      </c>
      <c r="M30" s="34"/>
    </row>
    <row r="31" spans="1:13" s="39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201610.45</v>
      </c>
      <c r="F31" s="25">
        <f>VLOOKUP(C31,RA!B35:I67,8,0)</f>
        <v>8655.18</v>
      </c>
      <c r="G31" s="16">
        <f t="shared" si="0"/>
        <v>192955.27000000002</v>
      </c>
      <c r="H31" s="27">
        <f>RA!J35</f>
        <v>16.327641719274698</v>
      </c>
      <c r="I31" s="20">
        <f>VLOOKUP(B31,RMS!B:D,3,FALSE)</f>
        <v>201610.45</v>
      </c>
      <c r="J31" s="21">
        <f>VLOOKUP(B31,RMS!B:E,4,FALSE)</f>
        <v>192955.27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287359.83</v>
      </c>
      <c r="F32" s="25">
        <f>VLOOKUP(C32,RA!B34:I67,8,0)</f>
        <v>-46880.69</v>
      </c>
      <c r="G32" s="16">
        <f t="shared" si="0"/>
        <v>334240.52</v>
      </c>
      <c r="H32" s="27">
        <f>RA!J35</f>
        <v>16.327641719274698</v>
      </c>
      <c r="I32" s="20">
        <f>VLOOKUP(B32,RMS!B:D,3,FALSE)</f>
        <v>287359.83</v>
      </c>
      <c r="J32" s="21">
        <f>VLOOKUP(B32,RMS!B:E,4,FALSE)</f>
        <v>334240.52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661649.53</v>
      </c>
      <c r="F33" s="25">
        <f>VLOOKUP(C33,RA!B34:I68,8,0)</f>
        <v>-82816.53</v>
      </c>
      <c r="G33" s="16">
        <f t="shared" si="0"/>
        <v>744466.06</v>
      </c>
      <c r="H33" s="27">
        <f>RA!J34</f>
        <v>0</v>
      </c>
      <c r="I33" s="20">
        <f>VLOOKUP(B33,RMS!B:D,3,FALSE)</f>
        <v>661649.53</v>
      </c>
      <c r="J33" s="21">
        <f>VLOOKUP(B33,RMS!B:E,4,FALSE)</f>
        <v>744466.06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274048.03000000003</v>
      </c>
      <c r="F34" s="25">
        <f>VLOOKUP(C34,RA!B35:I69,8,0)</f>
        <v>-40063.410000000003</v>
      </c>
      <c r="G34" s="16">
        <f t="shared" si="0"/>
        <v>314111.44000000006</v>
      </c>
      <c r="H34" s="27">
        <f>RA!J35</f>
        <v>16.327641719274698</v>
      </c>
      <c r="I34" s="20">
        <f>VLOOKUP(B34,RMS!B:D,3,FALSE)</f>
        <v>274048.03000000003</v>
      </c>
      <c r="J34" s="21">
        <f>VLOOKUP(B34,RMS!B:E,4,FALSE)</f>
        <v>314111.44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19.25</v>
      </c>
      <c r="F35" s="25">
        <f>VLOOKUP(C35,RA!B36:I70,8,0)</f>
        <v>17.420000000000002</v>
      </c>
      <c r="G35" s="16">
        <f t="shared" si="0"/>
        <v>1.8299999999999983</v>
      </c>
      <c r="H35" s="27">
        <f>RA!J36</f>
        <v>4.2930215174858199</v>
      </c>
      <c r="I35" s="20">
        <f>VLOOKUP(B35,RMS!B:D,3,FALSE)</f>
        <v>19.25</v>
      </c>
      <c r="J35" s="21">
        <f>VLOOKUP(B35,RMS!B:E,4,FALSE)</f>
        <v>1.83</v>
      </c>
      <c r="K35" s="22">
        <f t="shared" si="1"/>
        <v>0</v>
      </c>
      <c r="L35" s="22">
        <f t="shared" si="2"/>
        <v>-1.7763568394002505E-15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149849.57279999999</v>
      </c>
      <c r="F36" s="25">
        <f>VLOOKUP(C36,RA!B8:I70,8,0)</f>
        <v>7766.0182999999997</v>
      </c>
      <c r="G36" s="16">
        <f t="shared" si="0"/>
        <v>142083.5545</v>
      </c>
      <c r="H36" s="27">
        <f>RA!J36</f>
        <v>4.2930215174858199</v>
      </c>
      <c r="I36" s="20">
        <f>VLOOKUP(B36,RMS!B:D,3,FALSE)</f>
        <v>149849.57264957301</v>
      </c>
      <c r="J36" s="21">
        <f>VLOOKUP(B36,RMS!B:E,4,FALSE)</f>
        <v>142083.555555556</v>
      </c>
      <c r="K36" s="22">
        <f t="shared" si="1"/>
        <v>1.5042698942124844E-4</v>
      </c>
      <c r="L36" s="22">
        <f t="shared" si="2"/>
        <v>-1.0555560002103448E-3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559653.2683</v>
      </c>
      <c r="F37" s="25">
        <f>VLOOKUP(C37,RA!B8:I71,8,0)</f>
        <v>35659.860099999998</v>
      </c>
      <c r="G37" s="16">
        <f t="shared" si="0"/>
        <v>523993.40820000001</v>
      </c>
      <c r="H37" s="27">
        <f>RA!J37</f>
        <v>-16.314280948732499</v>
      </c>
      <c r="I37" s="20">
        <f>VLOOKUP(B37,RMS!B:D,3,FALSE)</f>
        <v>559653.261331624</v>
      </c>
      <c r="J37" s="21">
        <f>VLOOKUP(B37,RMS!B:E,4,FALSE)</f>
        <v>523993.397997436</v>
      </c>
      <c r="K37" s="22">
        <f t="shared" si="1"/>
        <v>6.9683759938925505E-3</v>
      </c>
      <c r="L37" s="22">
        <f t="shared" si="2"/>
        <v>1.0202564008068293E-2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148441.91</v>
      </c>
      <c r="F38" s="25">
        <f>VLOOKUP(C38,RA!B9:I72,8,0)</f>
        <v>-15735.86</v>
      </c>
      <c r="G38" s="16">
        <f t="shared" si="0"/>
        <v>164177.77000000002</v>
      </c>
      <c r="H38" s="27">
        <f>RA!J38</f>
        <v>-12.516676313515999</v>
      </c>
      <c r="I38" s="20">
        <f>VLOOKUP(B38,RMS!B:D,3,FALSE)</f>
        <v>148441.91</v>
      </c>
      <c r="J38" s="21">
        <f>VLOOKUP(B38,RMS!B:E,4,FALSE)</f>
        <v>164177.76999999999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74403.47</v>
      </c>
      <c r="F39" s="25">
        <f>VLOOKUP(C39,RA!B10:I73,8,0)</f>
        <v>9855.41</v>
      </c>
      <c r="G39" s="16">
        <f t="shared" si="0"/>
        <v>64548.06</v>
      </c>
      <c r="H39" s="27">
        <f>RA!J39</f>
        <v>-14.619119867418901</v>
      </c>
      <c r="I39" s="20">
        <f>VLOOKUP(B39,RMS!B:D,3,FALSE)</f>
        <v>74403.47</v>
      </c>
      <c r="J39" s="21">
        <f>VLOOKUP(B39,RMS!B:E,4,FALSE)</f>
        <v>64548.06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19548.717799999999</v>
      </c>
      <c r="F40" s="25">
        <f>VLOOKUP(C40,RA!B8:I74,8,0)</f>
        <v>3324.4104000000002</v>
      </c>
      <c r="G40" s="16">
        <f t="shared" si="0"/>
        <v>16224.307399999998</v>
      </c>
      <c r="H40" s="27">
        <f>RA!J40</f>
        <v>90.493506493506501</v>
      </c>
      <c r="I40" s="20">
        <f>VLOOKUP(B40,RMS!B:D,3,FALSE)</f>
        <v>19548.717948717898</v>
      </c>
      <c r="J40" s="21">
        <f>VLOOKUP(B40,RMS!B:E,4,FALSE)</f>
        <v>16224.307692307701</v>
      </c>
      <c r="K40" s="22">
        <f t="shared" si="1"/>
        <v>-1.4871789971948601E-4</v>
      </c>
      <c r="L40" s="22">
        <f t="shared" si="2"/>
        <v>-2.9230770269350614E-4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19563347.239100002</v>
      </c>
      <c r="E7" s="68">
        <v>22152838.2674</v>
      </c>
      <c r="F7" s="69">
        <v>88.310793420495102</v>
      </c>
      <c r="G7" s="68">
        <v>19023905.672499999</v>
      </c>
      <c r="H7" s="69">
        <v>2.8355984091100099</v>
      </c>
      <c r="I7" s="68">
        <v>2087494.2028999999</v>
      </c>
      <c r="J7" s="69">
        <v>10.670434754272801</v>
      </c>
      <c r="K7" s="68">
        <v>1957427.0978999999</v>
      </c>
      <c r="L7" s="69">
        <v>10.289301953013601</v>
      </c>
      <c r="M7" s="69">
        <v>6.6447994481909994E-2</v>
      </c>
      <c r="N7" s="68">
        <v>127682192.04880001</v>
      </c>
      <c r="O7" s="68">
        <v>3667040479.5476999</v>
      </c>
      <c r="P7" s="68">
        <v>1037769</v>
      </c>
      <c r="Q7" s="68">
        <v>1062749</v>
      </c>
      <c r="R7" s="69">
        <v>-2.35050797507219</v>
      </c>
      <c r="S7" s="68">
        <v>18.851350579078801</v>
      </c>
      <c r="T7" s="68">
        <v>19.119789376230901</v>
      </c>
      <c r="U7" s="70">
        <v>-1.4239764733357001</v>
      </c>
      <c r="V7" s="58"/>
      <c r="W7" s="58"/>
    </row>
    <row r="8" spans="1:23" ht="14.25" thickBot="1" x14ac:dyDescent="0.2">
      <c r="A8" s="55">
        <v>42162</v>
      </c>
      <c r="B8" s="45" t="s">
        <v>6</v>
      </c>
      <c r="C8" s="46"/>
      <c r="D8" s="71">
        <v>611778.33559999999</v>
      </c>
      <c r="E8" s="71">
        <v>770070.93</v>
      </c>
      <c r="F8" s="72">
        <v>79.444413724330602</v>
      </c>
      <c r="G8" s="71">
        <v>635319.78150000004</v>
      </c>
      <c r="H8" s="72">
        <v>-3.7054482774671702</v>
      </c>
      <c r="I8" s="71">
        <v>152729.5399</v>
      </c>
      <c r="J8" s="72">
        <v>24.964849360056402</v>
      </c>
      <c r="K8" s="71">
        <v>160400.70110000001</v>
      </c>
      <c r="L8" s="72">
        <v>25.247238598692999</v>
      </c>
      <c r="M8" s="72">
        <v>-4.7824985473209E-2</v>
      </c>
      <c r="N8" s="71">
        <v>3658665.6869000001</v>
      </c>
      <c r="O8" s="71">
        <v>135996724.31959999</v>
      </c>
      <c r="P8" s="71">
        <v>27666</v>
      </c>
      <c r="Q8" s="71">
        <v>26986</v>
      </c>
      <c r="R8" s="72">
        <v>2.5198250944934402</v>
      </c>
      <c r="S8" s="71">
        <v>22.1130028048869</v>
      </c>
      <c r="T8" s="71">
        <v>22.466835681464499</v>
      </c>
      <c r="U8" s="73">
        <v>-1.6001122945609301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108323.077</v>
      </c>
      <c r="E9" s="71">
        <v>133867.07120000001</v>
      </c>
      <c r="F9" s="72">
        <v>80.918388688853298</v>
      </c>
      <c r="G9" s="71">
        <v>120687.1347</v>
      </c>
      <c r="H9" s="72">
        <v>-10.244718901260001</v>
      </c>
      <c r="I9" s="71">
        <v>24931.7569</v>
      </c>
      <c r="J9" s="72">
        <v>23.0161084696662</v>
      </c>
      <c r="K9" s="71">
        <v>26882.955600000001</v>
      </c>
      <c r="L9" s="72">
        <v>22.274914113111301</v>
      </c>
      <c r="M9" s="72">
        <v>-7.2581256653192996E-2</v>
      </c>
      <c r="N9" s="71">
        <v>769142.77119999996</v>
      </c>
      <c r="O9" s="71">
        <v>21417787.915399998</v>
      </c>
      <c r="P9" s="71">
        <v>6050</v>
      </c>
      <c r="Q9" s="71">
        <v>6305</v>
      </c>
      <c r="R9" s="72">
        <v>-4.0444091990483697</v>
      </c>
      <c r="S9" s="71">
        <v>17.9046408264463</v>
      </c>
      <c r="T9" s="71">
        <v>18.858989722442502</v>
      </c>
      <c r="U9" s="73">
        <v>-5.3301761551485196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175032.5232</v>
      </c>
      <c r="E10" s="71">
        <v>215932.02230000001</v>
      </c>
      <c r="F10" s="72">
        <v>81.059085788036896</v>
      </c>
      <c r="G10" s="71">
        <v>186147.33300000001</v>
      </c>
      <c r="H10" s="72">
        <v>-5.9709745075960896</v>
      </c>
      <c r="I10" s="71">
        <v>50323.975100000003</v>
      </c>
      <c r="J10" s="72">
        <v>28.7512138772619</v>
      </c>
      <c r="K10" s="71">
        <v>51910.634899999997</v>
      </c>
      <c r="L10" s="72">
        <v>27.886853957773301</v>
      </c>
      <c r="M10" s="72">
        <v>-3.0565216608437001E-2</v>
      </c>
      <c r="N10" s="71">
        <v>1928387.8662</v>
      </c>
      <c r="O10" s="71">
        <v>35670748.941500001</v>
      </c>
      <c r="P10" s="71">
        <v>100696</v>
      </c>
      <c r="Q10" s="71">
        <v>104403</v>
      </c>
      <c r="R10" s="72">
        <v>-3.55066425294293</v>
      </c>
      <c r="S10" s="71">
        <v>1.7382271708906001</v>
      </c>
      <c r="T10" s="71">
        <v>1.77797920462056</v>
      </c>
      <c r="U10" s="73">
        <v>-2.2869297175689698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82779.334799999997</v>
      </c>
      <c r="E11" s="71">
        <v>102909.2795</v>
      </c>
      <c r="F11" s="72">
        <v>80.439135520329799</v>
      </c>
      <c r="G11" s="71">
        <v>85579.159299999999</v>
      </c>
      <c r="H11" s="72">
        <v>-3.2716195425397099</v>
      </c>
      <c r="I11" s="71">
        <v>18864.496200000001</v>
      </c>
      <c r="J11" s="72">
        <v>22.788895616977101</v>
      </c>
      <c r="K11" s="71">
        <v>11321.2593</v>
      </c>
      <c r="L11" s="72">
        <v>13.2289910214157</v>
      </c>
      <c r="M11" s="72">
        <v>0.66628956197478895</v>
      </c>
      <c r="N11" s="71">
        <v>523228.41129999998</v>
      </c>
      <c r="O11" s="71">
        <v>11380844.459100001</v>
      </c>
      <c r="P11" s="71">
        <v>3680</v>
      </c>
      <c r="Q11" s="71">
        <v>3506</v>
      </c>
      <c r="R11" s="72">
        <v>4.96292070735882</v>
      </c>
      <c r="S11" s="71">
        <v>22.494384456521701</v>
      </c>
      <c r="T11" s="71">
        <v>23.579958100399299</v>
      </c>
      <c r="U11" s="73">
        <v>-4.8259762163122302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221785.0287</v>
      </c>
      <c r="E12" s="71">
        <v>339478.8959</v>
      </c>
      <c r="F12" s="72">
        <v>65.331020979086404</v>
      </c>
      <c r="G12" s="71">
        <v>308344.31439999997</v>
      </c>
      <c r="H12" s="72">
        <v>-28.072282074807699</v>
      </c>
      <c r="I12" s="71">
        <v>42057.844599999997</v>
      </c>
      <c r="J12" s="72">
        <v>18.963337988376999</v>
      </c>
      <c r="K12" s="71">
        <v>51132.4787</v>
      </c>
      <c r="L12" s="72">
        <v>16.582916016952499</v>
      </c>
      <c r="M12" s="72">
        <v>-0.17747299428298599</v>
      </c>
      <c r="N12" s="71">
        <v>1497689.2231000001</v>
      </c>
      <c r="O12" s="71">
        <v>40477273.937600002</v>
      </c>
      <c r="P12" s="71">
        <v>2524</v>
      </c>
      <c r="Q12" s="71">
        <v>2644</v>
      </c>
      <c r="R12" s="72">
        <v>-4.5385779122541603</v>
      </c>
      <c r="S12" s="71">
        <v>87.870455110934998</v>
      </c>
      <c r="T12" s="71">
        <v>90.3433437216339</v>
      </c>
      <c r="U12" s="73">
        <v>-2.8142435447464802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283241.20500000002</v>
      </c>
      <c r="E13" s="71">
        <v>416917.0857</v>
      </c>
      <c r="F13" s="72">
        <v>67.937058641873804</v>
      </c>
      <c r="G13" s="71">
        <v>321698.74280000001</v>
      </c>
      <c r="H13" s="72">
        <v>-11.9545191458547</v>
      </c>
      <c r="I13" s="71">
        <v>85213.983900000007</v>
      </c>
      <c r="J13" s="72">
        <v>30.085306232191702</v>
      </c>
      <c r="K13" s="71">
        <v>93380.043099999995</v>
      </c>
      <c r="L13" s="72">
        <v>29.027170665088502</v>
      </c>
      <c r="M13" s="72">
        <v>-8.7449726182445994E-2</v>
      </c>
      <c r="N13" s="71">
        <v>1756586.5085</v>
      </c>
      <c r="O13" s="71">
        <v>61153512.978500001</v>
      </c>
      <c r="P13" s="71">
        <v>11286</v>
      </c>
      <c r="Q13" s="71">
        <v>11087</v>
      </c>
      <c r="R13" s="72">
        <v>1.79489492198071</v>
      </c>
      <c r="S13" s="71">
        <v>25.0966866028708</v>
      </c>
      <c r="T13" s="71">
        <v>24.952750482547099</v>
      </c>
      <c r="U13" s="73">
        <v>0.57352638856805205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193083.76029999999</v>
      </c>
      <c r="E14" s="71">
        <v>197527.05729999999</v>
      </c>
      <c r="F14" s="72">
        <v>97.750537541167603</v>
      </c>
      <c r="G14" s="71">
        <v>191255.11970000001</v>
      </c>
      <c r="H14" s="72">
        <v>0.95612635252240197</v>
      </c>
      <c r="I14" s="71">
        <v>42300.614500000003</v>
      </c>
      <c r="J14" s="72">
        <v>21.907908999843499</v>
      </c>
      <c r="K14" s="71">
        <v>35086.967799999999</v>
      </c>
      <c r="L14" s="72">
        <v>18.345635847572002</v>
      </c>
      <c r="M14" s="72">
        <v>0.20559333428635601</v>
      </c>
      <c r="N14" s="71">
        <v>1232949.7620000001</v>
      </c>
      <c r="O14" s="71">
        <v>31408567.029100001</v>
      </c>
      <c r="P14" s="71">
        <v>3560</v>
      </c>
      <c r="Q14" s="71">
        <v>3327</v>
      </c>
      <c r="R14" s="72">
        <v>7.0033062819356804</v>
      </c>
      <c r="S14" s="71">
        <v>54.237011320224703</v>
      </c>
      <c r="T14" s="71">
        <v>56.160575984370297</v>
      </c>
      <c r="U14" s="73">
        <v>-3.5465904505477299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127162.48450000001</v>
      </c>
      <c r="E15" s="71">
        <v>206204.24400000001</v>
      </c>
      <c r="F15" s="72">
        <v>61.668218865563198</v>
      </c>
      <c r="G15" s="71">
        <v>151077.61559999999</v>
      </c>
      <c r="H15" s="72">
        <v>-15.8296985327852</v>
      </c>
      <c r="I15" s="71">
        <v>33225.814299999998</v>
      </c>
      <c r="J15" s="72">
        <v>26.128629391477499</v>
      </c>
      <c r="K15" s="71">
        <v>32259.928100000001</v>
      </c>
      <c r="L15" s="72">
        <v>21.353215015924601</v>
      </c>
      <c r="M15" s="72">
        <v>2.9940742490371E-2</v>
      </c>
      <c r="N15" s="71">
        <v>808506.17090000003</v>
      </c>
      <c r="O15" s="71">
        <v>24890517.036200002</v>
      </c>
      <c r="P15" s="71">
        <v>5107</v>
      </c>
      <c r="Q15" s="71">
        <v>5139</v>
      </c>
      <c r="R15" s="72">
        <v>-0.62268923915158603</v>
      </c>
      <c r="S15" s="71">
        <v>24.899644507538699</v>
      </c>
      <c r="T15" s="71">
        <v>25.965977622105498</v>
      </c>
      <c r="U15" s="73">
        <v>-4.2825234482522099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986865.28659999999</v>
      </c>
      <c r="E16" s="71">
        <v>1268040.4291999999</v>
      </c>
      <c r="F16" s="72">
        <v>77.826011211851394</v>
      </c>
      <c r="G16" s="71">
        <v>893050.13089999999</v>
      </c>
      <c r="H16" s="72">
        <v>10.5050268124875</v>
      </c>
      <c r="I16" s="71">
        <v>52919.4179</v>
      </c>
      <c r="J16" s="72">
        <v>5.3623750494174098</v>
      </c>
      <c r="K16" s="71">
        <v>37094.604099999997</v>
      </c>
      <c r="L16" s="72">
        <v>4.1536978514987402</v>
      </c>
      <c r="M16" s="72">
        <v>0.42660689294160697</v>
      </c>
      <c r="N16" s="71">
        <v>6234979.7291999999</v>
      </c>
      <c r="O16" s="71">
        <v>179802005.9711</v>
      </c>
      <c r="P16" s="71">
        <v>53653</v>
      </c>
      <c r="Q16" s="71">
        <v>59602</v>
      </c>
      <c r="R16" s="72">
        <v>-9.9812086842723406</v>
      </c>
      <c r="S16" s="71">
        <v>18.393478213706601</v>
      </c>
      <c r="T16" s="71">
        <v>17.599331864702499</v>
      </c>
      <c r="U16" s="73">
        <v>4.3175430974892199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412116.03110000002</v>
      </c>
      <c r="E17" s="71">
        <v>710991.71019999997</v>
      </c>
      <c r="F17" s="72">
        <v>57.9635493899181</v>
      </c>
      <c r="G17" s="71">
        <v>515196.05849999998</v>
      </c>
      <c r="H17" s="72">
        <v>-20.007922362628101</v>
      </c>
      <c r="I17" s="71">
        <v>56593.596799999999</v>
      </c>
      <c r="J17" s="72">
        <v>13.732442450477601</v>
      </c>
      <c r="K17" s="71">
        <v>38289.970500000003</v>
      </c>
      <c r="L17" s="72">
        <v>7.4321163503233603</v>
      </c>
      <c r="M17" s="72">
        <v>0.47802664930232802</v>
      </c>
      <c r="N17" s="71">
        <v>5930735.6851000004</v>
      </c>
      <c r="O17" s="71">
        <v>187488047.22189999</v>
      </c>
      <c r="P17" s="71">
        <v>12302</v>
      </c>
      <c r="Q17" s="71">
        <v>13385</v>
      </c>
      <c r="R17" s="72">
        <v>-8.0911468061262592</v>
      </c>
      <c r="S17" s="71">
        <v>33.4999212404487</v>
      </c>
      <c r="T17" s="71">
        <v>35.759461098244302</v>
      </c>
      <c r="U17" s="73">
        <v>-6.7449109553946203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1811830.9528000001</v>
      </c>
      <c r="E18" s="71">
        <v>2162045.4887000001</v>
      </c>
      <c r="F18" s="72">
        <v>83.801703630640205</v>
      </c>
      <c r="G18" s="71">
        <v>1949489.5777</v>
      </c>
      <c r="H18" s="72">
        <v>-7.0612649831352003</v>
      </c>
      <c r="I18" s="71">
        <v>281154.67589999997</v>
      </c>
      <c r="J18" s="72">
        <v>15.517710163053801</v>
      </c>
      <c r="K18" s="71">
        <v>245565.19219999999</v>
      </c>
      <c r="L18" s="72">
        <v>12.59638394629</v>
      </c>
      <c r="M18" s="72">
        <v>0.14492886137956501</v>
      </c>
      <c r="N18" s="71">
        <v>11159264.658500001</v>
      </c>
      <c r="O18" s="71">
        <v>421963855.29250002</v>
      </c>
      <c r="P18" s="71">
        <v>93994</v>
      </c>
      <c r="Q18" s="71">
        <v>98122</v>
      </c>
      <c r="R18" s="72">
        <v>-4.2070076027802097</v>
      </c>
      <c r="S18" s="71">
        <v>19.276027754963099</v>
      </c>
      <c r="T18" s="71">
        <v>19.613148295998901</v>
      </c>
      <c r="U18" s="73">
        <v>-1.74891085093492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489357.29609999998</v>
      </c>
      <c r="E19" s="71">
        <v>785564.16960000002</v>
      </c>
      <c r="F19" s="72">
        <v>62.293739332481898</v>
      </c>
      <c r="G19" s="71">
        <v>526453.84840000002</v>
      </c>
      <c r="H19" s="72">
        <v>-7.0464965566770799</v>
      </c>
      <c r="I19" s="71">
        <v>47838.251799999998</v>
      </c>
      <c r="J19" s="72">
        <v>9.7757307761125691</v>
      </c>
      <c r="K19" s="71">
        <v>57239.162199999999</v>
      </c>
      <c r="L19" s="72">
        <v>10.872588807919501</v>
      </c>
      <c r="M19" s="72">
        <v>-0.164239133465165</v>
      </c>
      <c r="N19" s="71">
        <v>4240951.4510000004</v>
      </c>
      <c r="O19" s="71">
        <v>125448896.7132</v>
      </c>
      <c r="P19" s="71">
        <v>10826</v>
      </c>
      <c r="Q19" s="71">
        <v>10767</v>
      </c>
      <c r="R19" s="72">
        <v>0.547970651063445</v>
      </c>
      <c r="S19" s="71">
        <v>45.202041021614598</v>
      </c>
      <c r="T19" s="71">
        <v>42.073693043558997</v>
      </c>
      <c r="U19" s="73">
        <v>6.9208113336291799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1005662.0696</v>
      </c>
      <c r="E20" s="71">
        <v>1340177.8241000001</v>
      </c>
      <c r="F20" s="72">
        <v>75.039450102478398</v>
      </c>
      <c r="G20" s="71">
        <v>970881.83349999995</v>
      </c>
      <c r="H20" s="72">
        <v>3.5823346261015399</v>
      </c>
      <c r="I20" s="71">
        <v>89178.123500000002</v>
      </c>
      <c r="J20" s="72">
        <v>8.8676033625759008</v>
      </c>
      <c r="K20" s="71">
        <v>72671.533500000005</v>
      </c>
      <c r="L20" s="72">
        <v>7.4851059101622397</v>
      </c>
      <c r="M20" s="72">
        <v>0.22713969562786199</v>
      </c>
      <c r="N20" s="71">
        <v>6358477.6486999998</v>
      </c>
      <c r="O20" s="71">
        <v>193517765.75</v>
      </c>
      <c r="P20" s="71">
        <v>45551</v>
      </c>
      <c r="Q20" s="71">
        <v>44893</v>
      </c>
      <c r="R20" s="72">
        <v>1.4657073485844201</v>
      </c>
      <c r="S20" s="71">
        <v>22.0777166165397</v>
      </c>
      <c r="T20" s="71">
        <v>22.717114400908802</v>
      </c>
      <c r="U20" s="73">
        <v>-2.89612279872328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368694.57530000003</v>
      </c>
      <c r="E21" s="71">
        <v>427068.99579999998</v>
      </c>
      <c r="F21" s="72">
        <v>86.331384138375299</v>
      </c>
      <c r="G21" s="71">
        <v>333250.25959999999</v>
      </c>
      <c r="H21" s="72">
        <v>10.635945413079</v>
      </c>
      <c r="I21" s="71">
        <v>33513.224699999999</v>
      </c>
      <c r="J21" s="72">
        <v>9.0896983425185702</v>
      </c>
      <c r="K21" s="71">
        <v>34409.067499999997</v>
      </c>
      <c r="L21" s="72">
        <v>10.3252935320444</v>
      </c>
      <c r="M21" s="72">
        <v>-2.6035079270893002E-2</v>
      </c>
      <c r="N21" s="71">
        <v>2180851.0548</v>
      </c>
      <c r="O21" s="71">
        <v>75631245.314400002</v>
      </c>
      <c r="P21" s="71">
        <v>34033</v>
      </c>
      <c r="Q21" s="71">
        <v>33602</v>
      </c>
      <c r="R21" s="72">
        <v>1.2826617463246299</v>
      </c>
      <c r="S21" s="71">
        <v>10.8334432844592</v>
      </c>
      <c r="T21" s="71">
        <v>10.9223307332897</v>
      </c>
      <c r="U21" s="73">
        <v>-0.82049120022619704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1599745.1324</v>
      </c>
      <c r="E22" s="71">
        <v>1731327.4591000001</v>
      </c>
      <c r="F22" s="72">
        <v>92.399916837892704</v>
      </c>
      <c r="G22" s="71">
        <v>1416811.6979</v>
      </c>
      <c r="H22" s="72">
        <v>12.911626490036999</v>
      </c>
      <c r="I22" s="71">
        <v>197968.86189999999</v>
      </c>
      <c r="J22" s="72">
        <v>12.3750251143443</v>
      </c>
      <c r="K22" s="71">
        <v>168830.5422</v>
      </c>
      <c r="L22" s="72">
        <v>11.9162301137294</v>
      </c>
      <c r="M22" s="72">
        <v>0.17258914957154001</v>
      </c>
      <c r="N22" s="71">
        <v>9380240.7664999999</v>
      </c>
      <c r="O22" s="71">
        <v>228275930.2146</v>
      </c>
      <c r="P22" s="71">
        <v>94311</v>
      </c>
      <c r="Q22" s="71">
        <v>100061</v>
      </c>
      <c r="R22" s="72">
        <v>-5.7464946382706499</v>
      </c>
      <c r="S22" s="71">
        <v>16.962444809195102</v>
      </c>
      <c r="T22" s="71">
        <v>16.8009359640619</v>
      </c>
      <c r="U22" s="73">
        <v>0.95215546432099596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3094848.1329000001</v>
      </c>
      <c r="E23" s="71">
        <v>3403844.5112000001</v>
      </c>
      <c r="F23" s="72">
        <v>90.9221359176872</v>
      </c>
      <c r="G23" s="71">
        <v>3050635.3947999999</v>
      </c>
      <c r="H23" s="72">
        <v>1.4492960442065199</v>
      </c>
      <c r="I23" s="71">
        <v>317229.49959999998</v>
      </c>
      <c r="J23" s="72">
        <v>10.2502444700814</v>
      </c>
      <c r="K23" s="71">
        <v>264672.72940000001</v>
      </c>
      <c r="L23" s="72">
        <v>8.6759869714732698</v>
      </c>
      <c r="M23" s="72">
        <v>0.19857266866572801</v>
      </c>
      <c r="N23" s="71">
        <v>22014381.846799999</v>
      </c>
      <c r="O23" s="71">
        <v>512411616.53899997</v>
      </c>
      <c r="P23" s="71">
        <v>94541</v>
      </c>
      <c r="Q23" s="71">
        <v>94730</v>
      </c>
      <c r="R23" s="72">
        <v>-0.19951440937401299</v>
      </c>
      <c r="S23" s="71">
        <v>32.735512982727101</v>
      </c>
      <c r="T23" s="71">
        <v>35.698374000844503</v>
      </c>
      <c r="U23" s="73">
        <v>-9.0509075562090207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276396.10090000002</v>
      </c>
      <c r="E24" s="71">
        <v>317017.88870000001</v>
      </c>
      <c r="F24" s="72">
        <v>87.186278993094604</v>
      </c>
      <c r="G24" s="71">
        <v>277223.42869999999</v>
      </c>
      <c r="H24" s="72">
        <v>-0.29843357896538503</v>
      </c>
      <c r="I24" s="71">
        <v>45449.210200000001</v>
      </c>
      <c r="J24" s="72">
        <v>16.4435062766835</v>
      </c>
      <c r="K24" s="71">
        <v>49049.785000000003</v>
      </c>
      <c r="L24" s="72">
        <v>17.6932322170648</v>
      </c>
      <c r="M24" s="72">
        <v>-7.3406535828851996E-2</v>
      </c>
      <c r="N24" s="71">
        <v>1682530.7503</v>
      </c>
      <c r="O24" s="71">
        <v>48019358.938900001</v>
      </c>
      <c r="P24" s="71">
        <v>29202</v>
      </c>
      <c r="Q24" s="71">
        <v>29479</v>
      </c>
      <c r="R24" s="72">
        <v>-0.93965195562942805</v>
      </c>
      <c r="S24" s="71">
        <v>9.46497160810903</v>
      </c>
      <c r="T24" s="71">
        <v>9.6828874079853406</v>
      </c>
      <c r="U24" s="73">
        <v>-2.3023397100273701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284567.25880000001</v>
      </c>
      <c r="E25" s="71">
        <v>312568.8235</v>
      </c>
      <c r="F25" s="72">
        <v>91.041472279144301</v>
      </c>
      <c r="G25" s="71">
        <v>247279.02050000001</v>
      </c>
      <c r="H25" s="72">
        <v>15.0794184741604</v>
      </c>
      <c r="I25" s="71">
        <v>24424.883600000001</v>
      </c>
      <c r="J25" s="72">
        <v>8.5831671932315796</v>
      </c>
      <c r="K25" s="71">
        <v>18841.201400000002</v>
      </c>
      <c r="L25" s="72">
        <v>7.6194095891770202</v>
      </c>
      <c r="M25" s="72">
        <v>0.296354891679042</v>
      </c>
      <c r="N25" s="71">
        <v>1551770.9726</v>
      </c>
      <c r="O25" s="71">
        <v>55836846.930399999</v>
      </c>
      <c r="P25" s="71">
        <v>20975</v>
      </c>
      <c r="Q25" s="71">
        <v>21427</v>
      </c>
      <c r="R25" s="72">
        <v>-2.1094880291221298</v>
      </c>
      <c r="S25" s="71">
        <v>13.5669730059595</v>
      </c>
      <c r="T25" s="71">
        <v>12.741968983058801</v>
      </c>
      <c r="U25" s="73">
        <v>6.0809734237572499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670283.88859999995</v>
      </c>
      <c r="E26" s="71">
        <v>653850.33120000002</v>
      </c>
      <c r="F26" s="72">
        <v>102.513351544816</v>
      </c>
      <c r="G26" s="71">
        <v>548162.53480000002</v>
      </c>
      <c r="H26" s="72">
        <v>22.278310910933801</v>
      </c>
      <c r="I26" s="71">
        <v>140824.74419999999</v>
      </c>
      <c r="J26" s="72">
        <v>21.0097164194318</v>
      </c>
      <c r="K26" s="71">
        <v>124171.50539999999</v>
      </c>
      <c r="L26" s="72">
        <v>22.652315238089901</v>
      </c>
      <c r="M26" s="72">
        <v>0.13411481761740801</v>
      </c>
      <c r="N26" s="71">
        <v>3971633.7675999999</v>
      </c>
      <c r="O26" s="71">
        <v>113200333.9031</v>
      </c>
      <c r="P26" s="71">
        <v>45374</v>
      </c>
      <c r="Q26" s="71">
        <v>45548</v>
      </c>
      <c r="R26" s="72">
        <v>-0.38201457802757899</v>
      </c>
      <c r="S26" s="71">
        <v>14.7724222814828</v>
      </c>
      <c r="T26" s="71">
        <v>14.1899620312637</v>
      </c>
      <c r="U26" s="73">
        <v>3.9428892507979501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256382.44529999999</v>
      </c>
      <c r="E27" s="71">
        <v>335854.9448</v>
      </c>
      <c r="F27" s="72">
        <v>76.337254898144906</v>
      </c>
      <c r="G27" s="71">
        <v>253569.62609999999</v>
      </c>
      <c r="H27" s="72">
        <v>1.10928869646663</v>
      </c>
      <c r="I27" s="71">
        <v>71890.415900000007</v>
      </c>
      <c r="J27" s="72">
        <v>28.040303545696801</v>
      </c>
      <c r="K27" s="71">
        <v>82551.349900000001</v>
      </c>
      <c r="L27" s="72">
        <v>32.555693349267401</v>
      </c>
      <c r="M27" s="72">
        <v>-0.12914306080899099</v>
      </c>
      <c r="N27" s="71">
        <v>1584905.8091</v>
      </c>
      <c r="O27" s="71">
        <v>43178467.612000003</v>
      </c>
      <c r="P27" s="71">
        <v>34979</v>
      </c>
      <c r="Q27" s="71">
        <v>34543</v>
      </c>
      <c r="R27" s="72">
        <v>1.2621949454303401</v>
      </c>
      <c r="S27" s="71">
        <v>7.32961048915063</v>
      </c>
      <c r="T27" s="71">
        <v>7.3262651448918801</v>
      </c>
      <c r="U27" s="73">
        <v>4.5641501191771003E-2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894136.95620000002</v>
      </c>
      <c r="E28" s="71">
        <v>1106959.3167000001</v>
      </c>
      <c r="F28" s="72">
        <v>80.774147948413002</v>
      </c>
      <c r="G28" s="71">
        <v>769342.26179999998</v>
      </c>
      <c r="H28" s="72">
        <v>16.220959200658299</v>
      </c>
      <c r="I28" s="71">
        <v>33042.591399999998</v>
      </c>
      <c r="J28" s="72">
        <v>3.6954731790114099</v>
      </c>
      <c r="K28" s="71">
        <v>48724.137600000002</v>
      </c>
      <c r="L28" s="72">
        <v>6.3332199489473</v>
      </c>
      <c r="M28" s="72">
        <v>-0.32184348399837098</v>
      </c>
      <c r="N28" s="71">
        <v>5479902.7783000004</v>
      </c>
      <c r="O28" s="71">
        <v>150249292.69119999</v>
      </c>
      <c r="P28" s="71">
        <v>47607</v>
      </c>
      <c r="Q28" s="71">
        <v>48170</v>
      </c>
      <c r="R28" s="72">
        <v>-1.1687772472493301</v>
      </c>
      <c r="S28" s="71">
        <v>18.781627832041501</v>
      </c>
      <c r="T28" s="71">
        <v>19.6028096865269</v>
      </c>
      <c r="U28" s="73">
        <v>-4.3722613493833498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650158.12430000002</v>
      </c>
      <c r="E29" s="71">
        <v>792292.33829999994</v>
      </c>
      <c r="F29" s="72">
        <v>82.060382622786307</v>
      </c>
      <c r="G29" s="71">
        <v>619924.07259999996</v>
      </c>
      <c r="H29" s="72">
        <v>4.8770572133449299</v>
      </c>
      <c r="I29" s="71">
        <v>112962.36470000001</v>
      </c>
      <c r="J29" s="72">
        <v>17.374598651923701</v>
      </c>
      <c r="K29" s="71">
        <v>101592.6949</v>
      </c>
      <c r="L29" s="72">
        <v>16.387925455760101</v>
      </c>
      <c r="M29" s="72">
        <v>0.11191424551924201</v>
      </c>
      <c r="N29" s="71">
        <v>4331190.5016999999</v>
      </c>
      <c r="O29" s="71">
        <v>115253843.56039999</v>
      </c>
      <c r="P29" s="71">
        <v>101229</v>
      </c>
      <c r="Q29" s="71">
        <v>102056</v>
      </c>
      <c r="R29" s="72">
        <v>-0.81033942149407701</v>
      </c>
      <c r="S29" s="71">
        <v>6.4226469124460399</v>
      </c>
      <c r="T29" s="71">
        <v>6.5388421209923999</v>
      </c>
      <c r="U29" s="73">
        <v>-1.8091483173579299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1349811.6625000001</v>
      </c>
      <c r="E30" s="71">
        <v>1472699.1595999999</v>
      </c>
      <c r="F30" s="72">
        <v>91.655627946893304</v>
      </c>
      <c r="G30" s="71">
        <v>1250141.0474</v>
      </c>
      <c r="H30" s="72">
        <v>7.9727495795207899</v>
      </c>
      <c r="I30" s="71">
        <v>143883.554</v>
      </c>
      <c r="J30" s="72">
        <v>10.659528139911901</v>
      </c>
      <c r="K30" s="71">
        <v>114209.72560000001</v>
      </c>
      <c r="L30" s="72">
        <v>9.1357471892895195</v>
      </c>
      <c r="M30" s="72">
        <v>0.25981875224818901</v>
      </c>
      <c r="N30" s="71">
        <v>8579287.8648000006</v>
      </c>
      <c r="O30" s="71">
        <v>205308501.12779999</v>
      </c>
      <c r="P30" s="71">
        <v>78655</v>
      </c>
      <c r="Q30" s="71">
        <v>83430</v>
      </c>
      <c r="R30" s="72">
        <v>-5.72336090135442</v>
      </c>
      <c r="S30" s="71">
        <v>17.161167916852101</v>
      </c>
      <c r="T30" s="71">
        <v>18.159696913580198</v>
      </c>
      <c r="U30" s="73">
        <v>-5.8185375352433004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935116.57330000005</v>
      </c>
      <c r="E31" s="71">
        <v>1116594.2777</v>
      </c>
      <c r="F31" s="72">
        <v>83.747211675326298</v>
      </c>
      <c r="G31" s="71">
        <v>866022.78659999999</v>
      </c>
      <c r="H31" s="72">
        <v>7.9782873810124304</v>
      </c>
      <c r="I31" s="71">
        <v>44794.895799999998</v>
      </c>
      <c r="J31" s="72">
        <v>4.7903007046405</v>
      </c>
      <c r="K31" s="71">
        <v>19676.464</v>
      </c>
      <c r="L31" s="72">
        <v>2.2720492236987999</v>
      </c>
      <c r="M31" s="72">
        <v>1.27657244716327</v>
      </c>
      <c r="N31" s="71">
        <v>5393882.0418999996</v>
      </c>
      <c r="O31" s="71">
        <v>200171336.54539999</v>
      </c>
      <c r="P31" s="71">
        <v>38883</v>
      </c>
      <c r="Q31" s="71">
        <v>39180</v>
      </c>
      <c r="R31" s="72">
        <v>-0.75803981623276995</v>
      </c>
      <c r="S31" s="71">
        <v>24.049496522902</v>
      </c>
      <c r="T31" s="71">
        <v>24.6985160566616</v>
      </c>
      <c r="U31" s="73">
        <v>-2.6986824158313198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143118.30489999999</v>
      </c>
      <c r="E32" s="71">
        <v>174444.20569999999</v>
      </c>
      <c r="F32" s="72">
        <v>82.042452671731297</v>
      </c>
      <c r="G32" s="71">
        <v>135864.98379999999</v>
      </c>
      <c r="H32" s="72">
        <v>5.3386243439128096</v>
      </c>
      <c r="I32" s="71">
        <v>39172.026899999997</v>
      </c>
      <c r="J32" s="72">
        <v>27.3703820956868</v>
      </c>
      <c r="K32" s="71">
        <v>30617.868299999998</v>
      </c>
      <c r="L32" s="72">
        <v>22.5355109489219</v>
      </c>
      <c r="M32" s="72">
        <v>0.27938452527735302</v>
      </c>
      <c r="N32" s="71">
        <v>837034.13459999999</v>
      </c>
      <c r="O32" s="71">
        <v>21020699.239700001</v>
      </c>
      <c r="P32" s="71">
        <v>26875</v>
      </c>
      <c r="Q32" s="71">
        <v>26046</v>
      </c>
      <c r="R32" s="72">
        <v>3.1828303770252702</v>
      </c>
      <c r="S32" s="71">
        <v>5.3253322753488401</v>
      </c>
      <c r="T32" s="71">
        <v>5.36584072026415</v>
      </c>
      <c r="U32" s="73">
        <v>-0.76067450481589505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1">
        <v>170.96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customHeight="1" thickBot="1" x14ac:dyDescent="0.2">
      <c r="A35" s="56"/>
      <c r="B35" s="45" t="s">
        <v>32</v>
      </c>
      <c r="C35" s="46"/>
      <c r="D35" s="71">
        <v>154486.66949999999</v>
      </c>
      <c r="E35" s="71">
        <v>170637.046</v>
      </c>
      <c r="F35" s="72">
        <v>90.535246080150699</v>
      </c>
      <c r="G35" s="71">
        <v>112053.6437</v>
      </c>
      <c r="H35" s="72">
        <v>37.868492624483899</v>
      </c>
      <c r="I35" s="71">
        <v>25224.029900000001</v>
      </c>
      <c r="J35" s="72">
        <v>16.327641719274698</v>
      </c>
      <c r="K35" s="71">
        <v>21578.995999999999</v>
      </c>
      <c r="L35" s="72">
        <v>19.2577369976234</v>
      </c>
      <c r="M35" s="72">
        <v>0.16891582444336201</v>
      </c>
      <c r="N35" s="71">
        <v>965462.0172</v>
      </c>
      <c r="O35" s="71">
        <v>31761664.318300001</v>
      </c>
      <c r="P35" s="71">
        <v>10461</v>
      </c>
      <c r="Q35" s="71">
        <v>10960</v>
      </c>
      <c r="R35" s="72">
        <v>-4.5529197080291999</v>
      </c>
      <c r="S35" s="71">
        <v>14.7678682248351</v>
      </c>
      <c r="T35" s="71">
        <v>14.6357948448905</v>
      </c>
      <c r="U35" s="73">
        <v>0.89432935027468696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201610.45</v>
      </c>
      <c r="E36" s="74"/>
      <c r="F36" s="74"/>
      <c r="G36" s="74"/>
      <c r="H36" s="74"/>
      <c r="I36" s="71">
        <v>8655.18</v>
      </c>
      <c r="J36" s="72">
        <v>4.2930215174858199</v>
      </c>
      <c r="K36" s="74"/>
      <c r="L36" s="74"/>
      <c r="M36" s="74"/>
      <c r="N36" s="71">
        <v>722452.92</v>
      </c>
      <c r="O36" s="71">
        <v>7795919</v>
      </c>
      <c r="P36" s="71">
        <v>185</v>
      </c>
      <c r="Q36" s="71">
        <v>46</v>
      </c>
      <c r="R36" s="72">
        <v>302.17391304347802</v>
      </c>
      <c r="S36" s="71">
        <v>1089.7862162162201</v>
      </c>
      <c r="T36" s="71">
        <v>1791.5089130434801</v>
      </c>
      <c r="U36" s="73">
        <v>-64.390858168831798</v>
      </c>
      <c r="V36" s="40"/>
      <c r="W36" s="40"/>
    </row>
    <row r="37" spans="1:23" ht="12" customHeight="1" thickBot="1" x14ac:dyDescent="0.2">
      <c r="A37" s="56"/>
      <c r="B37" s="45" t="s">
        <v>36</v>
      </c>
      <c r="C37" s="46"/>
      <c r="D37" s="71">
        <v>287359.83</v>
      </c>
      <c r="E37" s="71">
        <v>304702.03230000002</v>
      </c>
      <c r="F37" s="72">
        <v>94.308471732500493</v>
      </c>
      <c r="G37" s="71">
        <v>374482.15</v>
      </c>
      <c r="H37" s="72">
        <v>-23.264745729536099</v>
      </c>
      <c r="I37" s="71">
        <v>-46880.69</v>
      </c>
      <c r="J37" s="72">
        <v>-16.314280948732499</v>
      </c>
      <c r="K37" s="71">
        <v>-36994.99</v>
      </c>
      <c r="L37" s="72">
        <v>-9.8789728696013999</v>
      </c>
      <c r="M37" s="72">
        <v>0.26721726374301003</v>
      </c>
      <c r="N37" s="71">
        <v>1655346.56</v>
      </c>
      <c r="O37" s="71">
        <v>84284250.849999994</v>
      </c>
      <c r="P37" s="71">
        <v>106</v>
      </c>
      <c r="Q37" s="71">
        <v>123</v>
      </c>
      <c r="R37" s="72">
        <v>-13.821138211382101</v>
      </c>
      <c r="S37" s="71">
        <v>2710.9417924528302</v>
      </c>
      <c r="T37" s="71">
        <v>2680.85642276423</v>
      </c>
      <c r="U37" s="73">
        <v>1.1097755684891299</v>
      </c>
      <c r="V37" s="40"/>
      <c r="W37" s="40"/>
    </row>
    <row r="38" spans="1:23" ht="12" customHeight="1" thickBot="1" x14ac:dyDescent="0.2">
      <c r="A38" s="56"/>
      <c r="B38" s="45" t="s">
        <v>37</v>
      </c>
      <c r="C38" s="46"/>
      <c r="D38" s="71">
        <v>661649.53</v>
      </c>
      <c r="E38" s="71">
        <v>284540.0099</v>
      </c>
      <c r="F38" s="72">
        <v>232.53303822985501</v>
      </c>
      <c r="G38" s="71">
        <v>613866.88</v>
      </c>
      <c r="H38" s="72">
        <v>7.7838781593820396</v>
      </c>
      <c r="I38" s="71">
        <v>-82816.53</v>
      </c>
      <c r="J38" s="72">
        <v>-12.516676313515999</v>
      </c>
      <c r="K38" s="71">
        <v>-22427.38</v>
      </c>
      <c r="L38" s="72">
        <v>-3.6534598510999698</v>
      </c>
      <c r="M38" s="72">
        <v>2.6926529090781002</v>
      </c>
      <c r="N38" s="71">
        <v>4001463.85</v>
      </c>
      <c r="O38" s="71">
        <v>70893227.640000001</v>
      </c>
      <c r="P38" s="71">
        <v>259</v>
      </c>
      <c r="Q38" s="71">
        <v>257</v>
      </c>
      <c r="R38" s="72">
        <v>0.77821011673151497</v>
      </c>
      <c r="S38" s="71">
        <v>2554.6313899613901</v>
      </c>
      <c r="T38" s="71">
        <v>2354.4643968871601</v>
      </c>
      <c r="U38" s="73">
        <v>7.8354550038334798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274048.03000000003</v>
      </c>
      <c r="E39" s="71">
        <v>177139.91269999999</v>
      </c>
      <c r="F39" s="72">
        <v>154.707104583551</v>
      </c>
      <c r="G39" s="71">
        <v>291497.76</v>
      </c>
      <c r="H39" s="72">
        <v>-5.9862312492555603</v>
      </c>
      <c r="I39" s="71">
        <v>-40063.410000000003</v>
      </c>
      <c r="J39" s="72">
        <v>-14.619119867418901</v>
      </c>
      <c r="K39" s="71">
        <v>-25339.33</v>
      </c>
      <c r="L39" s="72">
        <v>-8.6928043632307901</v>
      </c>
      <c r="M39" s="72">
        <v>0.58107613737221997</v>
      </c>
      <c r="N39" s="71">
        <v>1752050.72</v>
      </c>
      <c r="O39" s="71">
        <v>52401893.200000003</v>
      </c>
      <c r="P39" s="71">
        <v>149</v>
      </c>
      <c r="Q39" s="71">
        <v>172</v>
      </c>
      <c r="R39" s="72">
        <v>-13.3720930232558</v>
      </c>
      <c r="S39" s="71">
        <v>1839.24852348993</v>
      </c>
      <c r="T39" s="71">
        <v>2065.0777325581398</v>
      </c>
      <c r="U39" s="73">
        <v>-12.2783411912002</v>
      </c>
      <c r="V39" s="40"/>
      <c r="W39" s="40"/>
    </row>
    <row r="40" spans="1:23" ht="12" customHeight="1" thickBot="1" x14ac:dyDescent="0.2">
      <c r="A40" s="56"/>
      <c r="B40" s="45" t="s">
        <v>73</v>
      </c>
      <c r="C40" s="46"/>
      <c r="D40" s="71">
        <v>19.25</v>
      </c>
      <c r="E40" s="74"/>
      <c r="F40" s="74"/>
      <c r="G40" s="71">
        <v>1.72</v>
      </c>
      <c r="H40" s="72">
        <v>1019.18604651163</v>
      </c>
      <c r="I40" s="71">
        <v>17.420000000000002</v>
      </c>
      <c r="J40" s="72">
        <v>90.493506493506501</v>
      </c>
      <c r="K40" s="71">
        <v>0.04</v>
      </c>
      <c r="L40" s="72">
        <v>2.32558139534884</v>
      </c>
      <c r="M40" s="72">
        <v>434.5</v>
      </c>
      <c r="N40" s="71">
        <v>99.95</v>
      </c>
      <c r="O40" s="71">
        <v>3214.17</v>
      </c>
      <c r="P40" s="71">
        <v>7</v>
      </c>
      <c r="Q40" s="71">
        <v>4</v>
      </c>
      <c r="R40" s="72">
        <v>75</v>
      </c>
      <c r="S40" s="71">
        <v>2.75</v>
      </c>
      <c r="T40" s="71">
        <v>5.1275000000000004</v>
      </c>
      <c r="U40" s="73">
        <v>-86.454545454545496</v>
      </c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149849.57279999999</v>
      </c>
      <c r="E41" s="71">
        <v>135308.40090000001</v>
      </c>
      <c r="F41" s="72">
        <v>110.746688160735</v>
      </c>
      <c r="G41" s="71">
        <v>181171.79490000001</v>
      </c>
      <c r="H41" s="72">
        <v>-17.288685646288801</v>
      </c>
      <c r="I41" s="71">
        <v>7766.0182999999997</v>
      </c>
      <c r="J41" s="72">
        <v>5.1825428360513799</v>
      </c>
      <c r="K41" s="71">
        <v>9917.3477000000003</v>
      </c>
      <c r="L41" s="72">
        <v>5.47400201310254</v>
      </c>
      <c r="M41" s="72">
        <v>-0.21692588231024701</v>
      </c>
      <c r="N41" s="71">
        <v>967084.61529999995</v>
      </c>
      <c r="O41" s="71">
        <v>36139942.100500003</v>
      </c>
      <c r="P41" s="71">
        <v>230</v>
      </c>
      <c r="Q41" s="71">
        <v>247</v>
      </c>
      <c r="R41" s="72">
        <v>-6.8825910931174104</v>
      </c>
      <c r="S41" s="71">
        <v>651.51988173913003</v>
      </c>
      <c r="T41" s="71">
        <v>618.37779676113405</v>
      </c>
      <c r="U41" s="73">
        <v>5.0868877384876097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559653.2683</v>
      </c>
      <c r="E42" s="71">
        <v>428703.86410000001</v>
      </c>
      <c r="F42" s="72">
        <v>130.54542194876399</v>
      </c>
      <c r="G42" s="71">
        <v>583010.97089999996</v>
      </c>
      <c r="H42" s="72">
        <v>-4.0063916059662503</v>
      </c>
      <c r="I42" s="71">
        <v>35659.860099999998</v>
      </c>
      <c r="J42" s="72">
        <v>6.3717773342627302</v>
      </c>
      <c r="K42" s="71">
        <v>32368.5016</v>
      </c>
      <c r="L42" s="72">
        <v>5.5519541167522801</v>
      </c>
      <c r="M42" s="72">
        <v>0.101683993305393</v>
      </c>
      <c r="N42" s="71">
        <v>3237778.8103</v>
      </c>
      <c r="O42" s="71">
        <v>87927073.551100001</v>
      </c>
      <c r="P42" s="71">
        <v>2619</v>
      </c>
      <c r="Q42" s="71">
        <v>2295</v>
      </c>
      <c r="R42" s="72">
        <v>14.117647058823501</v>
      </c>
      <c r="S42" s="71">
        <v>213.68967861779299</v>
      </c>
      <c r="T42" s="71">
        <v>212.128303660131</v>
      </c>
      <c r="U42" s="73">
        <v>0.73067401652798303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148441.91</v>
      </c>
      <c r="E43" s="71">
        <v>130838.24950000001</v>
      </c>
      <c r="F43" s="72">
        <v>113.454521569398</v>
      </c>
      <c r="G43" s="71">
        <v>119824.76</v>
      </c>
      <c r="H43" s="72">
        <v>23.882501412896701</v>
      </c>
      <c r="I43" s="71">
        <v>-15735.86</v>
      </c>
      <c r="J43" s="72">
        <v>-10.6006854802663</v>
      </c>
      <c r="K43" s="71">
        <v>-8179.06</v>
      </c>
      <c r="L43" s="72">
        <v>-6.8258513515904404</v>
      </c>
      <c r="M43" s="72">
        <v>0.92392035270556805</v>
      </c>
      <c r="N43" s="71">
        <v>793597.63</v>
      </c>
      <c r="O43" s="71">
        <v>38547525.810000002</v>
      </c>
      <c r="P43" s="71">
        <v>105</v>
      </c>
      <c r="Q43" s="71">
        <v>94</v>
      </c>
      <c r="R43" s="72">
        <v>11.702127659574501</v>
      </c>
      <c r="S43" s="71">
        <v>1413.7324761904799</v>
      </c>
      <c r="T43" s="71">
        <v>1737.66159574468</v>
      </c>
      <c r="U43" s="73">
        <v>-22.913042248777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74403.47</v>
      </c>
      <c r="E44" s="71">
        <v>26720.292000000001</v>
      </c>
      <c r="F44" s="72">
        <v>278.45305732437402</v>
      </c>
      <c r="G44" s="71">
        <v>105918.84</v>
      </c>
      <c r="H44" s="72">
        <v>-29.7542627921529</v>
      </c>
      <c r="I44" s="71">
        <v>9855.41</v>
      </c>
      <c r="J44" s="72">
        <v>13.245901031228801</v>
      </c>
      <c r="K44" s="71">
        <v>13639.87</v>
      </c>
      <c r="L44" s="72">
        <v>12.877661802187401</v>
      </c>
      <c r="M44" s="72">
        <v>-0.27745572355161802</v>
      </c>
      <c r="N44" s="71">
        <v>403719.04</v>
      </c>
      <c r="O44" s="71">
        <v>14252377.48</v>
      </c>
      <c r="P44" s="71">
        <v>66</v>
      </c>
      <c r="Q44" s="71">
        <v>86</v>
      </c>
      <c r="R44" s="72">
        <v>-23.255813953488399</v>
      </c>
      <c r="S44" s="71">
        <v>1127.3253030302999</v>
      </c>
      <c r="T44" s="71">
        <v>1145.17011627907</v>
      </c>
      <c r="U44" s="73">
        <v>-1.5829337992147501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19548.717799999999</v>
      </c>
      <c r="E45" s="77"/>
      <c r="F45" s="77"/>
      <c r="G45" s="76">
        <v>18669.3884</v>
      </c>
      <c r="H45" s="78">
        <v>4.7100064617006803</v>
      </c>
      <c r="I45" s="76">
        <v>3324.4104000000002</v>
      </c>
      <c r="J45" s="78">
        <v>17.005772112583301</v>
      </c>
      <c r="K45" s="76">
        <v>2280.6003000000001</v>
      </c>
      <c r="L45" s="78">
        <v>12.2157204678435</v>
      </c>
      <c r="M45" s="78">
        <v>0.45769094216114897</v>
      </c>
      <c r="N45" s="76">
        <v>95958.074399999998</v>
      </c>
      <c r="O45" s="76">
        <v>3859199.2851999998</v>
      </c>
      <c r="P45" s="76">
        <v>23</v>
      </c>
      <c r="Q45" s="76">
        <v>27</v>
      </c>
      <c r="R45" s="78">
        <v>-14.814814814814801</v>
      </c>
      <c r="S45" s="76">
        <v>849.94425217391301</v>
      </c>
      <c r="T45" s="76">
        <v>342.20595185185198</v>
      </c>
      <c r="U45" s="79">
        <v>59.737835631385501</v>
      </c>
      <c r="V45" s="40"/>
      <c r="W45" s="40"/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3:C13"/>
    <mergeCell ref="B14:C14"/>
    <mergeCell ref="B15:C15"/>
    <mergeCell ref="B16:C16"/>
    <mergeCell ref="B17:C17"/>
    <mergeCell ref="B37:C37"/>
    <mergeCell ref="B38:C38"/>
    <mergeCell ref="B39:C39"/>
    <mergeCell ref="B40:C40"/>
    <mergeCell ref="B41:C41"/>
    <mergeCell ref="B42:C42"/>
    <mergeCell ref="B31:C31"/>
    <mergeCell ref="B43:C43"/>
    <mergeCell ref="B44:C44"/>
    <mergeCell ref="B45:C45"/>
    <mergeCell ref="B32:C32"/>
    <mergeCell ref="B33:C33"/>
    <mergeCell ref="B34:C34"/>
    <mergeCell ref="B35:C35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65360</v>
      </c>
      <c r="D2" s="32">
        <v>611779.22844700899</v>
      </c>
      <c r="E2" s="32">
        <v>459048.81389316201</v>
      </c>
      <c r="F2" s="32">
        <v>152730.414553846</v>
      </c>
      <c r="G2" s="32">
        <v>459048.81389316201</v>
      </c>
      <c r="H2" s="32">
        <v>0.24964955894555299</v>
      </c>
    </row>
    <row r="3" spans="1:8" ht="14.25" x14ac:dyDescent="0.2">
      <c r="A3" s="32">
        <v>2</v>
      </c>
      <c r="B3" s="33">
        <v>13</v>
      </c>
      <c r="C3" s="32">
        <v>23224</v>
      </c>
      <c r="D3" s="32">
        <v>108323.12692701</v>
      </c>
      <c r="E3" s="32">
        <v>83391.2942787762</v>
      </c>
      <c r="F3" s="32">
        <v>24931.8326482339</v>
      </c>
      <c r="G3" s="32">
        <v>83391.2942787762</v>
      </c>
      <c r="H3" s="32">
        <v>0.230161677893894</v>
      </c>
    </row>
    <row r="4" spans="1:8" ht="14.25" x14ac:dyDescent="0.2">
      <c r="A4" s="32">
        <v>3</v>
      </c>
      <c r="B4" s="33">
        <v>14</v>
      </c>
      <c r="C4" s="32">
        <v>132290</v>
      </c>
      <c r="D4" s="32">
        <v>175035.01188119699</v>
      </c>
      <c r="E4" s="32">
        <v>124708.548366667</v>
      </c>
      <c r="F4" s="32">
        <v>50326.463514529903</v>
      </c>
      <c r="G4" s="32">
        <v>124708.548366667</v>
      </c>
      <c r="H4" s="32">
        <v>0.28752226753747201</v>
      </c>
    </row>
    <row r="5" spans="1:8" ht="14.25" x14ac:dyDescent="0.2">
      <c r="A5" s="32">
        <v>4</v>
      </c>
      <c r="B5" s="33">
        <v>15</v>
      </c>
      <c r="C5" s="32">
        <v>4566</v>
      </c>
      <c r="D5" s="32">
        <v>82779.371347008506</v>
      </c>
      <c r="E5" s="32">
        <v>63914.838010256397</v>
      </c>
      <c r="F5" s="32">
        <v>18864.533336752102</v>
      </c>
      <c r="G5" s="32">
        <v>63914.838010256397</v>
      </c>
      <c r="H5" s="32">
        <v>0.22788930418029599</v>
      </c>
    </row>
    <row r="6" spans="1:8" ht="14.25" x14ac:dyDescent="0.2">
      <c r="A6" s="32">
        <v>5</v>
      </c>
      <c r="B6" s="33">
        <v>16</v>
      </c>
      <c r="C6" s="32">
        <v>3779</v>
      </c>
      <c r="D6" s="32">
        <v>221785.043552991</v>
      </c>
      <c r="E6" s="32">
        <v>179727.180807692</v>
      </c>
      <c r="F6" s="32">
        <v>42057.862745299099</v>
      </c>
      <c r="G6" s="32">
        <v>179727.180807692</v>
      </c>
      <c r="H6" s="32">
        <v>0.18963344899878301</v>
      </c>
    </row>
    <row r="7" spans="1:8" ht="14.25" x14ac:dyDescent="0.2">
      <c r="A7" s="32">
        <v>6</v>
      </c>
      <c r="B7" s="33">
        <v>17</v>
      </c>
      <c r="C7" s="32">
        <v>21401</v>
      </c>
      <c r="D7" s="32">
        <v>283241.497799145</v>
      </c>
      <c r="E7" s="32">
        <v>198027.21993846199</v>
      </c>
      <c r="F7" s="32">
        <v>85214.277860683796</v>
      </c>
      <c r="G7" s="32">
        <v>198027.21993846199</v>
      </c>
      <c r="H7" s="32">
        <v>0.30085378916161398</v>
      </c>
    </row>
    <row r="8" spans="1:8" ht="14.25" x14ac:dyDescent="0.2">
      <c r="A8" s="32">
        <v>7</v>
      </c>
      <c r="B8" s="33">
        <v>18</v>
      </c>
      <c r="C8" s="32">
        <v>69618</v>
      </c>
      <c r="D8" s="32">
        <v>193083.75890598301</v>
      </c>
      <c r="E8" s="32">
        <v>150783.143050427</v>
      </c>
      <c r="F8" s="32">
        <v>42300.615855555603</v>
      </c>
      <c r="G8" s="32">
        <v>150783.143050427</v>
      </c>
      <c r="H8" s="32">
        <v>0.219079098600689</v>
      </c>
    </row>
    <row r="9" spans="1:8" ht="14.25" x14ac:dyDescent="0.2">
      <c r="A9" s="32">
        <v>8</v>
      </c>
      <c r="B9" s="33">
        <v>19</v>
      </c>
      <c r="C9" s="32">
        <v>25065</v>
      </c>
      <c r="D9" s="32">
        <v>127162.633911966</v>
      </c>
      <c r="E9" s="32">
        <v>93936.670913675203</v>
      </c>
      <c r="F9" s="32">
        <v>33225.962998290597</v>
      </c>
      <c r="G9" s="32">
        <v>93936.670913675203</v>
      </c>
      <c r="H9" s="32">
        <v>0.26128715626708998</v>
      </c>
    </row>
    <row r="10" spans="1:8" ht="14.25" x14ac:dyDescent="0.2">
      <c r="A10" s="32">
        <v>9</v>
      </c>
      <c r="B10" s="33">
        <v>21</v>
      </c>
      <c r="C10" s="32">
        <v>207849</v>
      </c>
      <c r="D10" s="32">
        <v>986864.50746581203</v>
      </c>
      <c r="E10" s="32">
        <v>933945.86851367506</v>
      </c>
      <c r="F10" s="32">
        <v>52918.638952136796</v>
      </c>
      <c r="G10" s="32">
        <v>933945.86851367506</v>
      </c>
      <c r="H10" s="35">
        <v>5.3623003514461698E-2</v>
      </c>
    </row>
    <row r="11" spans="1:8" ht="14.25" x14ac:dyDescent="0.2">
      <c r="A11" s="32">
        <v>10</v>
      </c>
      <c r="B11" s="33">
        <v>22</v>
      </c>
      <c r="C11" s="32">
        <v>28890</v>
      </c>
      <c r="D11" s="32">
        <v>412115.91423504299</v>
      </c>
      <c r="E11" s="32">
        <v>355522.43451880303</v>
      </c>
      <c r="F11" s="32">
        <v>56593.479716239301</v>
      </c>
      <c r="G11" s="32">
        <v>355522.43451880303</v>
      </c>
      <c r="H11" s="32">
        <v>0.13732417934232499</v>
      </c>
    </row>
    <row r="12" spans="1:8" ht="14.25" x14ac:dyDescent="0.2">
      <c r="A12" s="32">
        <v>11</v>
      </c>
      <c r="B12" s="33">
        <v>23</v>
      </c>
      <c r="C12" s="32">
        <v>251341.087</v>
      </c>
      <c r="D12" s="32">
        <v>1811830.94469353</v>
      </c>
      <c r="E12" s="32">
        <v>1530676.2773549701</v>
      </c>
      <c r="F12" s="32">
        <v>281154.66733855999</v>
      </c>
      <c r="G12" s="32">
        <v>1530676.2773549701</v>
      </c>
      <c r="H12" s="32">
        <v>0.15517709759953199</v>
      </c>
    </row>
    <row r="13" spans="1:8" ht="14.25" x14ac:dyDescent="0.2">
      <c r="A13" s="32">
        <v>12</v>
      </c>
      <c r="B13" s="33">
        <v>24</v>
      </c>
      <c r="C13" s="32">
        <v>18526.103999999999</v>
      </c>
      <c r="D13" s="32">
        <v>489357.30933931598</v>
      </c>
      <c r="E13" s="32">
        <v>441519.04418461502</v>
      </c>
      <c r="F13" s="32">
        <v>47838.265154700901</v>
      </c>
      <c r="G13" s="32">
        <v>441519.04418461502</v>
      </c>
      <c r="H13" s="32">
        <v>9.7757332406636602E-2</v>
      </c>
    </row>
    <row r="14" spans="1:8" ht="14.25" x14ac:dyDescent="0.2">
      <c r="A14" s="32">
        <v>13</v>
      </c>
      <c r="B14" s="33">
        <v>25</v>
      </c>
      <c r="C14" s="32">
        <v>93748</v>
      </c>
      <c r="D14" s="32">
        <v>1005662.3711</v>
      </c>
      <c r="E14" s="32">
        <v>916483.94609999994</v>
      </c>
      <c r="F14" s="32">
        <v>89178.425000000003</v>
      </c>
      <c r="G14" s="32">
        <v>916483.94609999994</v>
      </c>
      <c r="H14" s="32">
        <v>8.8676306842878194E-2</v>
      </c>
    </row>
    <row r="15" spans="1:8" ht="14.25" x14ac:dyDescent="0.2">
      <c r="A15" s="32">
        <v>14</v>
      </c>
      <c r="B15" s="33">
        <v>26</v>
      </c>
      <c r="C15" s="32">
        <v>74330</v>
      </c>
      <c r="D15" s="32">
        <v>368694.11295180401</v>
      </c>
      <c r="E15" s="32">
        <v>335181.35059291299</v>
      </c>
      <c r="F15" s="32">
        <v>33512.762358891203</v>
      </c>
      <c r="G15" s="32">
        <v>335181.35059291299</v>
      </c>
      <c r="H15" s="32">
        <v>9.0895843414977404E-2</v>
      </c>
    </row>
    <row r="16" spans="1:8" ht="14.25" x14ac:dyDescent="0.2">
      <c r="A16" s="32">
        <v>15</v>
      </c>
      <c r="B16" s="33">
        <v>27</v>
      </c>
      <c r="C16" s="32">
        <v>228219.158</v>
      </c>
      <c r="D16" s="32">
        <v>1599746.55809402</v>
      </c>
      <c r="E16" s="32">
        <v>1401776.26608205</v>
      </c>
      <c r="F16" s="32">
        <v>197970.292011966</v>
      </c>
      <c r="G16" s="32">
        <v>1401776.26608205</v>
      </c>
      <c r="H16" s="32">
        <v>0.123751034818811</v>
      </c>
    </row>
    <row r="17" spans="1:8" ht="14.25" x14ac:dyDescent="0.2">
      <c r="A17" s="32">
        <v>16</v>
      </c>
      <c r="B17" s="33">
        <v>29</v>
      </c>
      <c r="C17" s="32">
        <v>230125</v>
      </c>
      <c r="D17" s="32">
        <v>3094850.0420136801</v>
      </c>
      <c r="E17" s="32">
        <v>2777618.6689649601</v>
      </c>
      <c r="F17" s="32">
        <v>317231.37304871797</v>
      </c>
      <c r="G17" s="32">
        <v>2777618.6689649601</v>
      </c>
      <c r="H17" s="32">
        <v>0.102502986814285</v>
      </c>
    </row>
    <row r="18" spans="1:8" ht="14.25" x14ac:dyDescent="0.2">
      <c r="A18" s="32">
        <v>17</v>
      </c>
      <c r="B18" s="33">
        <v>31</v>
      </c>
      <c r="C18" s="32">
        <v>36617.252</v>
      </c>
      <c r="D18" s="32">
        <v>276396.02015631902</v>
      </c>
      <c r="E18" s="32">
        <v>230946.899403555</v>
      </c>
      <c r="F18" s="32">
        <v>45449.1207527644</v>
      </c>
      <c r="G18" s="32">
        <v>230946.899403555</v>
      </c>
      <c r="H18" s="32">
        <v>0.16443478718347701</v>
      </c>
    </row>
    <row r="19" spans="1:8" ht="14.25" x14ac:dyDescent="0.2">
      <c r="A19" s="32">
        <v>18</v>
      </c>
      <c r="B19" s="33">
        <v>32</v>
      </c>
      <c r="C19" s="32">
        <v>20996.647000000001</v>
      </c>
      <c r="D19" s="32">
        <v>284567.25908495602</v>
      </c>
      <c r="E19" s="32">
        <v>260142.361408906</v>
      </c>
      <c r="F19" s="32">
        <v>24424.897676049601</v>
      </c>
      <c r="G19" s="32">
        <v>260142.361408906</v>
      </c>
      <c r="H19" s="32">
        <v>8.5831721311121406E-2</v>
      </c>
    </row>
    <row r="20" spans="1:8" ht="14.25" x14ac:dyDescent="0.2">
      <c r="A20" s="32">
        <v>19</v>
      </c>
      <c r="B20" s="33">
        <v>33</v>
      </c>
      <c r="C20" s="32">
        <v>55585.718999999997</v>
      </c>
      <c r="D20" s="32">
        <v>670283.81596011599</v>
      </c>
      <c r="E20" s="32">
        <v>529459.12640029495</v>
      </c>
      <c r="F20" s="32">
        <v>140824.689559822</v>
      </c>
      <c r="G20" s="32">
        <v>529459.12640029495</v>
      </c>
      <c r="H20" s="32">
        <v>0.21009710544495799</v>
      </c>
    </row>
    <row r="21" spans="1:8" ht="14.25" x14ac:dyDescent="0.2">
      <c r="A21" s="32">
        <v>20</v>
      </c>
      <c r="B21" s="33">
        <v>34</v>
      </c>
      <c r="C21" s="32">
        <v>45914.917999999998</v>
      </c>
      <c r="D21" s="32">
        <v>256382.26525013201</v>
      </c>
      <c r="E21" s="32">
        <v>184492.04716060701</v>
      </c>
      <c r="F21" s="32">
        <v>71890.218089525006</v>
      </c>
      <c r="G21" s="32">
        <v>184492.04716060701</v>
      </c>
      <c r="H21" s="32">
        <v>0.28040246083085102</v>
      </c>
    </row>
    <row r="22" spans="1:8" ht="14.25" x14ac:dyDescent="0.2">
      <c r="A22" s="32">
        <v>21</v>
      </c>
      <c r="B22" s="33">
        <v>35</v>
      </c>
      <c r="C22" s="32">
        <v>36631.658000000003</v>
      </c>
      <c r="D22" s="32">
        <v>894136.95513805305</v>
      </c>
      <c r="E22" s="32">
        <v>861094.34288141597</v>
      </c>
      <c r="F22" s="32">
        <v>33042.6122566372</v>
      </c>
      <c r="G22" s="32">
        <v>861094.34288141597</v>
      </c>
      <c r="H22" s="32">
        <v>3.6954755160002802E-2</v>
      </c>
    </row>
    <row r="23" spans="1:8" ht="14.25" x14ac:dyDescent="0.2">
      <c r="A23" s="32">
        <v>22</v>
      </c>
      <c r="B23" s="33">
        <v>36</v>
      </c>
      <c r="C23" s="32">
        <v>127908.13800000001</v>
      </c>
      <c r="D23" s="32">
        <v>650158.125392035</v>
      </c>
      <c r="E23" s="32">
        <v>537195.71949556295</v>
      </c>
      <c r="F23" s="32">
        <v>112962.405896472</v>
      </c>
      <c r="G23" s="32">
        <v>537195.71949556295</v>
      </c>
      <c r="H23" s="32">
        <v>0.17374604959117901</v>
      </c>
    </row>
    <row r="24" spans="1:8" ht="14.25" x14ac:dyDescent="0.2">
      <c r="A24" s="32">
        <v>23</v>
      </c>
      <c r="B24" s="33">
        <v>37</v>
      </c>
      <c r="C24" s="32">
        <v>146832.35800000001</v>
      </c>
      <c r="D24" s="32">
        <v>1349811.7141230099</v>
      </c>
      <c r="E24" s="32">
        <v>1205928.10948788</v>
      </c>
      <c r="F24" s="32">
        <v>143883.60463513</v>
      </c>
      <c r="G24" s="32">
        <v>1205928.10948788</v>
      </c>
      <c r="H24" s="32">
        <v>0.10659531483516101</v>
      </c>
    </row>
    <row r="25" spans="1:8" ht="14.25" x14ac:dyDescent="0.2">
      <c r="A25" s="32">
        <v>24</v>
      </c>
      <c r="B25" s="33">
        <v>38</v>
      </c>
      <c r="C25" s="32">
        <v>235808.321</v>
      </c>
      <c r="D25" s="32">
        <v>935116.52565221197</v>
      </c>
      <c r="E25" s="32">
        <v>890321.65048938105</v>
      </c>
      <c r="F25" s="32">
        <v>44794.875162831901</v>
      </c>
      <c r="G25" s="32">
        <v>890321.65048938105</v>
      </c>
      <c r="H25" s="32">
        <v>4.79029874181605E-2</v>
      </c>
    </row>
    <row r="26" spans="1:8" ht="14.25" x14ac:dyDescent="0.2">
      <c r="A26" s="32">
        <v>25</v>
      </c>
      <c r="B26" s="33">
        <v>39</v>
      </c>
      <c r="C26" s="32">
        <v>84467.487999999998</v>
      </c>
      <c r="D26" s="32">
        <v>143118.11096866301</v>
      </c>
      <c r="E26" s="32">
        <v>103946.265227111</v>
      </c>
      <c r="F26" s="32">
        <v>39171.845741552002</v>
      </c>
      <c r="G26" s="32">
        <v>103946.265227111</v>
      </c>
      <c r="H26" s="32">
        <v>0.27370292604077801</v>
      </c>
    </row>
    <row r="27" spans="1:8" ht="14.25" x14ac:dyDescent="0.2">
      <c r="A27" s="32">
        <v>26</v>
      </c>
      <c r="B27" s="33">
        <v>42</v>
      </c>
      <c r="C27" s="32">
        <v>8529.5429999999997</v>
      </c>
      <c r="D27" s="32">
        <v>154486.66880000001</v>
      </c>
      <c r="E27" s="32">
        <v>129262.6349</v>
      </c>
      <c r="F27" s="32">
        <v>25224.033899999999</v>
      </c>
      <c r="G27" s="32">
        <v>129262.6349</v>
      </c>
      <c r="H27" s="32">
        <v>0.16327644382477599</v>
      </c>
    </row>
    <row r="28" spans="1:8" ht="14.25" x14ac:dyDescent="0.2">
      <c r="A28" s="32">
        <v>27</v>
      </c>
      <c r="B28" s="33">
        <v>75</v>
      </c>
      <c r="C28" s="32">
        <v>233</v>
      </c>
      <c r="D28" s="32">
        <v>149849.57264957301</v>
      </c>
      <c r="E28" s="32">
        <v>142083.555555556</v>
      </c>
      <c r="F28" s="32">
        <v>7766.0170940170901</v>
      </c>
      <c r="G28" s="32">
        <v>142083.555555556</v>
      </c>
      <c r="H28" s="32">
        <v>5.1825420364582098E-2</v>
      </c>
    </row>
    <row r="29" spans="1:8" ht="14.25" x14ac:dyDescent="0.2">
      <c r="A29" s="32">
        <v>28</v>
      </c>
      <c r="B29" s="33">
        <v>76</v>
      </c>
      <c r="C29" s="32">
        <v>2809</v>
      </c>
      <c r="D29" s="32">
        <v>559653.261331624</v>
      </c>
      <c r="E29" s="32">
        <v>523993.397997436</v>
      </c>
      <c r="F29" s="32">
        <v>35659.863334187998</v>
      </c>
      <c r="G29" s="32">
        <v>523993.397997436</v>
      </c>
      <c r="H29" s="32">
        <v>6.3717779914906403E-2</v>
      </c>
    </row>
    <row r="30" spans="1:8" ht="14.25" x14ac:dyDescent="0.2">
      <c r="A30" s="32">
        <v>29</v>
      </c>
      <c r="B30" s="33">
        <v>99</v>
      </c>
      <c r="C30" s="32">
        <v>24</v>
      </c>
      <c r="D30" s="32">
        <v>19548.717948717898</v>
      </c>
      <c r="E30" s="32">
        <v>16224.307692307701</v>
      </c>
      <c r="F30" s="32">
        <v>3324.41025641026</v>
      </c>
      <c r="G30" s="32">
        <v>16224.307692307701</v>
      </c>
      <c r="H30" s="32">
        <v>0.17005771248688401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183</v>
      </c>
      <c r="D32" s="38">
        <v>201610.45</v>
      </c>
      <c r="E32" s="38">
        <v>192955.27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96</v>
      </c>
      <c r="D33" s="38">
        <v>287359.83</v>
      </c>
      <c r="E33" s="38">
        <v>334240.52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237</v>
      </c>
      <c r="D34" s="38">
        <v>661649.53</v>
      </c>
      <c r="E34" s="38">
        <v>744466.06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143</v>
      </c>
      <c r="D35" s="38">
        <v>274048.03000000003</v>
      </c>
      <c r="E35" s="38">
        <v>314111.44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27</v>
      </c>
      <c r="D36" s="38">
        <v>19.25</v>
      </c>
      <c r="E36" s="38">
        <v>1.83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99</v>
      </c>
      <c r="D37" s="38">
        <v>148441.91</v>
      </c>
      <c r="E37" s="38">
        <v>164177.76999999999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60</v>
      </c>
      <c r="D38" s="38">
        <v>74403.47</v>
      </c>
      <c r="E38" s="38">
        <v>64548.06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2015-06-08T02:37:08Z</dcterms:modified>
</cp:coreProperties>
</file>