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<sst xmlns="http://schemas.openxmlformats.org/spreadsheetml/2006/main" count="117" uniqueCount="74">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</sst>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12942375.6446</v>
      </c>
      <c r="F3" s="25">
        <f>RA!I7</f>
        <v>1555590.3314</v>
      </c>
      <c r="G3" s="16">
        <f>SUM(G4:G40)</f>
        <v>11386785.313199999</v>
      </c>
      <c r="H3" s="27">
        <f>RA!J7</f>
        <v>12.019356987594801</v>
      </c>
      <c r="I3" s="20">
        <f>SUM(I4:I40)</f>
        <v>12942379.668345142</v>
      </c>
      <c r="J3" s="21">
        <f>SUM(J4:J40)</f>
        <v>11386785.314533988</v>
      </c>
      <c r="K3" s="22">
        <f>E3-I3</f>
        <v>-4.0237451419234276</v>
      </c>
      <c r="L3" s="22">
        <f>G3-J3</f>
        <v>-1.3339892029762268E-3</v>
      </c>
    </row>
    <row r="4" spans="1:13" x14ac:dyDescent="0.15">
      <c r="A4" s="44">
        <f>RA!A8</f>
        <v>42163</v>
      </c>
      <c r="B4" s="12">
        <v>12</v>
      </c>
      <c r="C4" s="42" t="s">
        <v>6</v>
      </c>
      <c r="D4" s="42"/>
      <c r="E4" s="15">
        <f>VLOOKUP(C4,RA!B8:D36,3,0)</f>
        <v>435866.55790000001</v>
      </c>
      <c r="F4" s="25">
        <f>VLOOKUP(C4,RA!B8:I39,8,0)</f>
        <v>108438.6465</v>
      </c>
      <c r="G4" s="16">
        <f t="shared" ref="G4:G40" si="0">E4-F4</f>
        <v>327427.91139999998</v>
      </c>
      <c r="H4" s="27">
        <f>RA!J8</f>
        <v>24.8788636188232</v>
      </c>
      <c r="I4" s="20">
        <f>VLOOKUP(B4,RMS!B:D,3,FALSE)</f>
        <v>435867.161667521</v>
      </c>
      <c r="J4" s="21">
        <f>VLOOKUP(B4,RMS!B:E,4,FALSE)</f>
        <v>327427.92321367498</v>
      </c>
      <c r="K4" s="22">
        <f t="shared" ref="K4:K40" si="1">E4-I4</f>
        <v>-0.60376752098090947</v>
      </c>
      <c r="L4" s="22">
        <f t="shared" ref="L4:L40" si="2">G4-J4</f>
        <v>-1.1813674995210022E-2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56638.956299999998</v>
      </c>
      <c r="F5" s="25">
        <f>VLOOKUP(C5,RA!B9:I40,8,0)</f>
        <v>12823.1422</v>
      </c>
      <c r="G5" s="16">
        <f t="shared" si="0"/>
        <v>43815.814099999996</v>
      </c>
      <c r="H5" s="27">
        <f>RA!J9</f>
        <v>22.6401456483053</v>
      </c>
      <c r="I5" s="20">
        <f>VLOOKUP(B5,RMS!B:D,3,FALSE)</f>
        <v>56638.983952250201</v>
      </c>
      <c r="J5" s="21">
        <f>VLOOKUP(B5,RMS!B:E,4,FALSE)</f>
        <v>43815.814193835598</v>
      </c>
      <c r="K5" s="22">
        <f t="shared" si="1"/>
        <v>-2.7652250202663708E-2</v>
      </c>
      <c r="L5" s="22">
        <f t="shared" si="2"/>
        <v>-9.3835602456238121E-5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88334.623800000001</v>
      </c>
      <c r="F6" s="25">
        <f>VLOOKUP(C6,RA!B10:I41,8,0)</f>
        <v>26578.140100000001</v>
      </c>
      <c r="G6" s="16">
        <f t="shared" si="0"/>
        <v>61756.483699999997</v>
      </c>
      <c r="H6" s="27">
        <f>RA!J10</f>
        <v>30.088020932965101</v>
      </c>
      <c r="I6" s="20">
        <f>VLOOKUP(B6,RMS!B:D,3,FALSE)</f>
        <v>88336.470792307693</v>
      </c>
      <c r="J6" s="21">
        <f>VLOOKUP(B6,RMS!B:E,4,FALSE)</f>
        <v>61756.483605982903</v>
      </c>
      <c r="K6" s="22">
        <f>E6-I6</f>
        <v>-1.8469923076918349</v>
      </c>
      <c r="L6" s="22">
        <f t="shared" si="2"/>
        <v>9.4017093942966312E-5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52668.345200000003</v>
      </c>
      <c r="F7" s="25">
        <f>VLOOKUP(C7,RA!B11:I42,8,0)</f>
        <v>11634.448</v>
      </c>
      <c r="G7" s="16">
        <f t="shared" si="0"/>
        <v>41033.897200000007</v>
      </c>
      <c r="H7" s="27">
        <f>RA!J11</f>
        <v>22.090020022121401</v>
      </c>
      <c r="I7" s="20">
        <f>VLOOKUP(B7,RMS!B:D,3,FALSE)</f>
        <v>52668.362694017102</v>
      </c>
      <c r="J7" s="21">
        <f>VLOOKUP(B7,RMS!B:E,4,FALSE)</f>
        <v>41033.896785470097</v>
      </c>
      <c r="K7" s="22">
        <f t="shared" si="1"/>
        <v>-1.7494017098215409E-2</v>
      </c>
      <c r="L7" s="22">
        <f t="shared" si="2"/>
        <v>4.1452990990364924E-4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118636.27559999999</v>
      </c>
      <c r="F8" s="25">
        <f>VLOOKUP(C8,RA!B12:I43,8,0)</f>
        <v>23391.302500000002</v>
      </c>
      <c r="G8" s="16">
        <f t="shared" si="0"/>
        <v>95244.973099999988</v>
      </c>
      <c r="H8" s="27">
        <f>RA!J12</f>
        <v>19.7168213362221</v>
      </c>
      <c r="I8" s="20">
        <f>VLOOKUP(B8,RMS!B:D,3,FALSE)</f>
        <v>118636.285911966</v>
      </c>
      <c r="J8" s="21">
        <f>VLOOKUP(B8,RMS!B:E,4,FALSE)</f>
        <v>95244.972174359005</v>
      </c>
      <c r="K8" s="22">
        <f t="shared" si="1"/>
        <v>-1.0311966005247086E-2</v>
      </c>
      <c r="L8" s="22">
        <f t="shared" si="2"/>
        <v>9.2564098304137588E-4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184060.09789999999</v>
      </c>
      <c r="F9" s="25">
        <f>VLOOKUP(C9,RA!B13:I44,8,0)</f>
        <v>55668.8586</v>
      </c>
      <c r="G9" s="16">
        <f t="shared" si="0"/>
        <v>128391.23929999999</v>
      </c>
      <c r="H9" s="27">
        <f>RA!J13</f>
        <v>30.244935885150401</v>
      </c>
      <c r="I9" s="20">
        <f>VLOOKUP(B9,RMS!B:D,3,FALSE)</f>
        <v>184060.28730940199</v>
      </c>
      <c r="J9" s="21">
        <f>VLOOKUP(B9,RMS!B:E,4,FALSE)</f>
        <v>128391.239174359</v>
      </c>
      <c r="K9" s="22">
        <f t="shared" si="1"/>
        <v>-0.18940940199536271</v>
      </c>
      <c r="L9" s="22">
        <f t="shared" si="2"/>
        <v>1.2564098869916052E-4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126642.7404</v>
      </c>
      <c r="F10" s="25">
        <f>VLOOKUP(C10,RA!B14:I45,8,0)</f>
        <v>29569.186300000001</v>
      </c>
      <c r="G10" s="16">
        <f t="shared" si="0"/>
        <v>97073.554099999994</v>
      </c>
      <c r="H10" s="27">
        <f>RA!J14</f>
        <v>23.348504783302999</v>
      </c>
      <c r="I10" s="20">
        <f>VLOOKUP(B10,RMS!B:D,3,FALSE)</f>
        <v>126642.737266667</v>
      </c>
      <c r="J10" s="21">
        <f>VLOOKUP(B10,RMS!B:E,4,FALSE)</f>
        <v>97073.5544854701</v>
      </c>
      <c r="K10" s="22">
        <f t="shared" si="1"/>
        <v>3.1333329970948398E-3</v>
      </c>
      <c r="L10" s="22">
        <f t="shared" si="2"/>
        <v>-3.8547010626643896E-4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82428.262799999997</v>
      </c>
      <c r="F11" s="25">
        <f>VLOOKUP(C11,RA!B15:I46,8,0)</f>
        <v>21717.595499999999</v>
      </c>
      <c r="G11" s="16">
        <f t="shared" si="0"/>
        <v>60710.667300000001</v>
      </c>
      <c r="H11" s="27">
        <f>RA!J15</f>
        <v>26.3472682333419</v>
      </c>
      <c r="I11" s="20">
        <f>VLOOKUP(B11,RMS!B:D,3,FALSE)</f>
        <v>82428.359166666705</v>
      </c>
      <c r="J11" s="21">
        <f>VLOOKUP(B11,RMS!B:E,4,FALSE)</f>
        <v>60710.667585470102</v>
      </c>
      <c r="K11" s="22">
        <f t="shared" si="1"/>
        <v>-9.6366666708490811E-2</v>
      </c>
      <c r="L11" s="22">
        <f t="shared" si="2"/>
        <v>-2.8547010151669383E-4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676210.25930000003</v>
      </c>
      <c r="F12" s="25">
        <f>VLOOKUP(C12,RA!B16:I47,8,0)</f>
        <v>26665.353200000001</v>
      </c>
      <c r="G12" s="16">
        <f t="shared" si="0"/>
        <v>649544.90610000002</v>
      </c>
      <c r="H12" s="27">
        <f>RA!J16</f>
        <v>3.94335235723922</v>
      </c>
      <c r="I12" s="20">
        <f>VLOOKUP(B12,RMS!B:D,3,FALSE)</f>
        <v>676209.77225812001</v>
      </c>
      <c r="J12" s="21">
        <f>VLOOKUP(B12,RMS!B:E,4,FALSE)</f>
        <v>649544.90602734999</v>
      </c>
      <c r="K12" s="22">
        <f t="shared" si="1"/>
        <v>0.48704188002739102</v>
      </c>
      <c r="L12" s="22">
        <f t="shared" si="2"/>
        <v>7.2650029323995113E-5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382599.18359999999</v>
      </c>
      <c r="F13" s="25">
        <f>VLOOKUP(C13,RA!B17:I48,8,0)</f>
        <v>51589.780200000001</v>
      </c>
      <c r="G13" s="16">
        <f t="shared" si="0"/>
        <v>331009.40340000001</v>
      </c>
      <c r="H13" s="27">
        <f>RA!J17</f>
        <v>13.4840277793003</v>
      </c>
      <c r="I13" s="20">
        <f>VLOOKUP(B13,RMS!B:D,3,FALSE)</f>
        <v>382599.09153589699</v>
      </c>
      <c r="J13" s="21">
        <f>VLOOKUP(B13,RMS!B:E,4,FALSE)</f>
        <v>331009.403608547</v>
      </c>
      <c r="K13" s="22">
        <f t="shared" si="1"/>
        <v>9.2064102995209396E-2</v>
      </c>
      <c r="L13" s="22">
        <f t="shared" si="2"/>
        <v>-2.0854698959738016E-4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1298235.3807999999</v>
      </c>
      <c r="F14" s="25">
        <f>VLOOKUP(C14,RA!B18:I49,8,0)</f>
        <v>208468.64720000001</v>
      </c>
      <c r="G14" s="16">
        <f t="shared" si="0"/>
        <v>1089766.7335999999</v>
      </c>
      <c r="H14" s="27">
        <f>RA!J18</f>
        <v>16.057846695838599</v>
      </c>
      <c r="I14" s="20">
        <f>VLOOKUP(B14,RMS!B:D,3,FALSE)</f>
        <v>1298235.3773956699</v>
      </c>
      <c r="J14" s="21">
        <f>VLOOKUP(B14,RMS!B:E,4,FALSE)</f>
        <v>1089766.7507710201</v>
      </c>
      <c r="K14" s="22">
        <f t="shared" si="1"/>
        <v>3.4043299965560436E-3</v>
      </c>
      <c r="L14" s="22">
        <f t="shared" si="2"/>
        <v>-1.7171020153909922E-2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332712.2452</v>
      </c>
      <c r="F15" s="25">
        <f>VLOOKUP(C15,RA!B19:I50,8,0)</f>
        <v>38122.587899999999</v>
      </c>
      <c r="G15" s="16">
        <f t="shared" si="0"/>
        <v>294589.65730000002</v>
      </c>
      <c r="H15" s="27">
        <f>RA!J19</f>
        <v>11.4581258880579</v>
      </c>
      <c r="I15" s="20">
        <f>VLOOKUP(B15,RMS!B:D,3,FALSE)</f>
        <v>332712.24016495701</v>
      </c>
      <c r="J15" s="21">
        <f>VLOOKUP(B15,RMS!B:E,4,FALSE)</f>
        <v>294589.65693846199</v>
      </c>
      <c r="K15" s="22">
        <f t="shared" si="1"/>
        <v>5.0350429955869913E-3</v>
      </c>
      <c r="L15" s="22">
        <f t="shared" si="2"/>
        <v>3.6153802648186684E-4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755028.77949999995</v>
      </c>
      <c r="F16" s="25">
        <f>VLOOKUP(C16,RA!B20:I51,8,0)</f>
        <v>66158.467399999994</v>
      </c>
      <c r="G16" s="16">
        <f t="shared" si="0"/>
        <v>688870.31209999998</v>
      </c>
      <c r="H16" s="27">
        <f>RA!J20</f>
        <v>8.7623769048660503</v>
      </c>
      <c r="I16" s="20">
        <f>VLOOKUP(B16,RMS!B:D,3,FALSE)</f>
        <v>755028.98250000004</v>
      </c>
      <c r="J16" s="21">
        <f>VLOOKUP(B16,RMS!B:E,4,FALSE)</f>
        <v>688870.31209999998</v>
      </c>
      <c r="K16" s="22">
        <f t="shared" si="1"/>
        <v>-0.20300000009592623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277905.56150000001</v>
      </c>
      <c r="F17" s="25">
        <f>VLOOKUP(C17,RA!B21:I52,8,0)</f>
        <v>28599.799599999998</v>
      </c>
      <c r="G17" s="16">
        <f t="shared" si="0"/>
        <v>249305.76190000001</v>
      </c>
      <c r="H17" s="27">
        <f>RA!J21</f>
        <v>10.291193686672599</v>
      </c>
      <c r="I17" s="20">
        <f>VLOOKUP(B17,RMS!B:D,3,FALSE)</f>
        <v>277905.23519022</v>
      </c>
      <c r="J17" s="21">
        <f>VLOOKUP(B17,RMS!B:E,4,FALSE)</f>
        <v>249305.76182578501</v>
      </c>
      <c r="K17" s="22">
        <f t="shared" si="1"/>
        <v>0.32630978000815958</v>
      </c>
      <c r="L17" s="22">
        <f t="shared" si="2"/>
        <v>7.4215000495314598E-5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1040273.9908</v>
      </c>
      <c r="F18" s="25">
        <f>VLOOKUP(C18,RA!B22:I53,8,0)</f>
        <v>129212.496</v>
      </c>
      <c r="G18" s="16">
        <f t="shared" si="0"/>
        <v>911061.49479999999</v>
      </c>
      <c r="H18" s="27">
        <f>RA!J22</f>
        <v>12.4210061140365</v>
      </c>
      <c r="I18" s="20">
        <f>VLOOKUP(B18,RMS!B:D,3,FALSE)</f>
        <v>1040274.9860897399</v>
      </c>
      <c r="J18" s="21">
        <f>VLOOKUP(B18,RMS!B:E,4,FALSE)</f>
        <v>911061.49276923097</v>
      </c>
      <c r="K18" s="22">
        <f t="shared" si="1"/>
        <v>-0.99528973991982639</v>
      </c>
      <c r="L18" s="22">
        <f t="shared" si="2"/>
        <v>2.030769013799727E-3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1964466.925</v>
      </c>
      <c r="F19" s="25">
        <f>VLOOKUP(C19,RA!B23:I54,8,0)</f>
        <v>267865.51730000001</v>
      </c>
      <c r="G19" s="16">
        <f t="shared" si="0"/>
        <v>1696601.4077000001</v>
      </c>
      <c r="H19" s="27">
        <f>RA!J23</f>
        <v>13.635532056616301</v>
      </c>
      <c r="I19" s="20">
        <f>VLOOKUP(B19,RMS!B:D,3,FALSE)</f>
        <v>1964468.2491094</v>
      </c>
      <c r="J19" s="21">
        <f>VLOOKUP(B19,RMS!B:E,4,FALSE)</f>
        <v>1696601.43718803</v>
      </c>
      <c r="K19" s="22">
        <f t="shared" si="1"/>
        <v>-1.3241093999240547</v>
      </c>
      <c r="L19" s="22">
        <f t="shared" si="2"/>
        <v>-2.9488029889762402E-2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198736.22450000001</v>
      </c>
      <c r="F20" s="25">
        <f>VLOOKUP(C20,RA!B24:I55,8,0)</f>
        <v>32706.1149</v>
      </c>
      <c r="G20" s="16">
        <f t="shared" si="0"/>
        <v>166030.10960000003</v>
      </c>
      <c r="H20" s="27">
        <f>RA!J24</f>
        <v>16.457047517273299</v>
      </c>
      <c r="I20" s="20">
        <f>VLOOKUP(B20,RMS!B:D,3,FALSE)</f>
        <v>198736.17759276199</v>
      </c>
      <c r="J20" s="21">
        <f>VLOOKUP(B20,RMS!B:E,4,FALSE)</f>
        <v>166030.103575193</v>
      </c>
      <c r="K20" s="22">
        <f t="shared" si="1"/>
        <v>4.6907238021958619E-2</v>
      </c>
      <c r="L20" s="22">
        <f t="shared" si="2"/>
        <v>6.0248070221859962E-3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176746.80989999999</v>
      </c>
      <c r="F21" s="25">
        <f>VLOOKUP(C21,RA!B25:I56,8,0)</f>
        <v>16678.4516</v>
      </c>
      <c r="G21" s="16">
        <f t="shared" si="0"/>
        <v>160068.35829999999</v>
      </c>
      <c r="H21" s="27">
        <f>RA!J25</f>
        <v>9.4363522653881908</v>
      </c>
      <c r="I21" s="20">
        <f>VLOOKUP(B21,RMS!B:D,3,FALSE)</f>
        <v>176746.81328962301</v>
      </c>
      <c r="J21" s="21">
        <f>VLOOKUP(B21,RMS!B:E,4,FALSE)</f>
        <v>160068.35062487199</v>
      </c>
      <c r="K21" s="22">
        <f t="shared" si="1"/>
        <v>-3.3896230161190033E-3</v>
      </c>
      <c r="L21" s="22">
        <f t="shared" si="2"/>
        <v>7.6751279993914068E-3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468243.01150000002</v>
      </c>
      <c r="F22" s="25">
        <f>VLOOKUP(C22,RA!B26:I57,8,0)</f>
        <v>103793.8172</v>
      </c>
      <c r="G22" s="16">
        <f t="shared" si="0"/>
        <v>364449.19430000003</v>
      </c>
      <c r="H22" s="27">
        <f>RA!J26</f>
        <v>22.1666559138812</v>
      </c>
      <c r="I22" s="20">
        <f>VLOOKUP(B22,RMS!B:D,3,FALSE)</f>
        <v>468242.96026457899</v>
      </c>
      <c r="J22" s="21">
        <f>VLOOKUP(B22,RMS!B:E,4,FALSE)</f>
        <v>364449.16935221798</v>
      </c>
      <c r="K22" s="22">
        <f t="shared" si="1"/>
        <v>5.123542103683576E-2</v>
      </c>
      <c r="L22" s="22">
        <f t="shared" si="2"/>
        <v>2.4947782047092915E-2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192556.19899999999</v>
      </c>
      <c r="F23" s="25">
        <f>VLOOKUP(C23,RA!B27:I58,8,0)</f>
        <v>54472.188800000004</v>
      </c>
      <c r="G23" s="16">
        <f t="shared" si="0"/>
        <v>138084.01019999999</v>
      </c>
      <c r="H23" s="27">
        <f>RA!J27</f>
        <v>28.288982168784901</v>
      </c>
      <c r="I23" s="20">
        <f>VLOOKUP(B23,RMS!B:D,3,FALSE)</f>
        <v>192556.078996642</v>
      </c>
      <c r="J23" s="21">
        <f>VLOOKUP(B23,RMS!B:E,4,FALSE)</f>
        <v>138084.01277680599</v>
      </c>
      <c r="K23" s="22">
        <f t="shared" si="1"/>
        <v>0.12000335799530149</v>
      </c>
      <c r="L23" s="22">
        <f t="shared" si="2"/>
        <v>-2.5768060004338622E-3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668928.83310000005</v>
      </c>
      <c r="F24" s="25">
        <f>VLOOKUP(C24,RA!B28:I59,8,0)</f>
        <v>23129.556400000001</v>
      </c>
      <c r="G24" s="16">
        <f t="shared" si="0"/>
        <v>645799.27670000005</v>
      </c>
      <c r="H24" s="27">
        <f>RA!J28</f>
        <v>3.4577006185861801</v>
      </c>
      <c r="I24" s="20">
        <f>VLOOKUP(B24,RMS!B:D,3,FALSE)</f>
        <v>668928.83364070801</v>
      </c>
      <c r="J24" s="21">
        <f>VLOOKUP(B24,RMS!B:E,4,FALSE)</f>
        <v>645799.27275221201</v>
      </c>
      <c r="K24" s="22">
        <f t="shared" si="1"/>
        <v>-5.4070795886218548E-4</v>
      </c>
      <c r="L24" s="22">
        <f t="shared" si="2"/>
        <v>3.9477880345657468E-3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548110.01890000002</v>
      </c>
      <c r="F25" s="25">
        <f>VLOOKUP(C25,RA!B29:I60,8,0)</f>
        <v>89101.992100000003</v>
      </c>
      <c r="G25" s="16">
        <f t="shared" si="0"/>
        <v>459008.02679999999</v>
      </c>
      <c r="H25" s="27">
        <f>RA!J29</f>
        <v>16.256223938182799</v>
      </c>
      <c r="I25" s="20">
        <f>VLOOKUP(B25,RMS!B:D,3,FALSE)</f>
        <v>548110.02050619503</v>
      </c>
      <c r="J25" s="21">
        <f>VLOOKUP(B25,RMS!B:E,4,FALSE)</f>
        <v>459008.03170772601</v>
      </c>
      <c r="K25" s="22">
        <f t="shared" si="1"/>
        <v>-1.6061950009316206E-3</v>
      </c>
      <c r="L25" s="22">
        <f t="shared" si="2"/>
        <v>-4.9077260191552341E-3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928759.45349999995</v>
      </c>
      <c r="F26" s="25">
        <f>VLOOKUP(C26,RA!B30:I61,8,0)</f>
        <v>104852.31789999999</v>
      </c>
      <c r="G26" s="16">
        <f t="shared" si="0"/>
        <v>823907.13559999992</v>
      </c>
      <c r="H26" s="27">
        <f>RA!J30</f>
        <v>11.2895020884974</v>
      </c>
      <c r="I26" s="20">
        <f>VLOOKUP(B26,RMS!B:D,3,FALSE)</f>
        <v>928759.44715663698</v>
      </c>
      <c r="J26" s="21">
        <f>VLOOKUP(B26,RMS!B:E,4,FALSE)</f>
        <v>823907.139996137</v>
      </c>
      <c r="K26" s="22">
        <f t="shared" si="1"/>
        <v>6.3433629693463445E-3</v>
      </c>
      <c r="L26" s="22">
        <f t="shared" si="2"/>
        <v>-4.3961370829492807E-3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618435.33680000005</v>
      </c>
      <c r="F27" s="25">
        <f>VLOOKUP(C27,RA!B31:I62,8,0)</f>
        <v>39885.906799999997</v>
      </c>
      <c r="G27" s="16">
        <f t="shared" si="0"/>
        <v>578549.43000000005</v>
      </c>
      <c r="H27" s="27">
        <f>RA!J31</f>
        <v>6.4494870242026598</v>
      </c>
      <c r="I27" s="20">
        <f>VLOOKUP(B27,RMS!B:D,3,FALSE)</f>
        <v>618435.30643716804</v>
      </c>
      <c r="J27" s="21">
        <f>VLOOKUP(B27,RMS!B:E,4,FALSE)</f>
        <v>578549.41624159296</v>
      </c>
      <c r="K27" s="22">
        <f t="shared" si="1"/>
        <v>3.036283201072365E-2</v>
      </c>
      <c r="L27" s="22">
        <f t="shared" si="2"/>
        <v>1.375840709079057E-2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106479.74370000001</v>
      </c>
      <c r="F28" s="25">
        <f>VLOOKUP(C28,RA!B32:I63,8,0)</f>
        <v>30053.067999999999</v>
      </c>
      <c r="G28" s="16">
        <f t="shared" si="0"/>
        <v>76426.675700000007</v>
      </c>
      <c r="H28" s="27">
        <f>RA!J32</f>
        <v>28.224211437503701</v>
      </c>
      <c r="I28" s="20">
        <f>VLOOKUP(B28,RMS!B:D,3,FALSE)</f>
        <v>106479.62375407301</v>
      </c>
      <c r="J28" s="21">
        <f>VLOOKUP(B28,RMS!B:E,4,FALSE)</f>
        <v>76426.671118516097</v>
      </c>
      <c r="K28" s="22">
        <f t="shared" si="1"/>
        <v>0.11994592699920759</v>
      </c>
      <c r="L28" s="22">
        <f t="shared" si="2"/>
        <v>4.5814839104423299E-3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108600.1345</v>
      </c>
      <c r="F30" s="25">
        <f>VLOOKUP(C30,RA!B34:I66,8,0)</f>
        <v>17939.841899999999</v>
      </c>
      <c r="G30" s="16">
        <f t="shared" si="0"/>
        <v>90660.292600000001</v>
      </c>
      <c r="H30" s="27">
        <f>RA!J34</f>
        <v>0</v>
      </c>
      <c r="I30" s="20">
        <f>VLOOKUP(B30,RMS!B:D,3,FALSE)</f>
        <v>108600.1351</v>
      </c>
      <c r="J30" s="21">
        <f>VLOOKUP(B30,RMS!B:E,4,FALSE)</f>
        <v>90660.290800000002</v>
      </c>
      <c r="K30" s="22">
        <f t="shared" si="1"/>
        <v>-5.9999999939464033E-4</v>
      </c>
      <c r="L30" s="22">
        <f t="shared" si="2"/>
        <v>1.799999998183921E-3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99477.88</v>
      </c>
      <c r="F31" s="25">
        <f>VLOOKUP(C31,RA!B35:I67,8,0)</f>
        <v>3108.79</v>
      </c>
      <c r="G31" s="16">
        <f t="shared" si="0"/>
        <v>96369.090000000011</v>
      </c>
      <c r="H31" s="27">
        <f>RA!J35</f>
        <v>16.519170977638201</v>
      </c>
      <c r="I31" s="20">
        <f>VLOOKUP(B31,RMS!B:D,3,FALSE)</f>
        <v>99477.88</v>
      </c>
      <c r="J31" s="21">
        <f>VLOOKUP(B31,RMS!B:E,4,FALSE)</f>
        <v>96369.09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132482.94</v>
      </c>
      <c r="F32" s="25">
        <f>VLOOKUP(C32,RA!B34:I67,8,0)</f>
        <v>-25102.85</v>
      </c>
      <c r="G32" s="16">
        <f t="shared" si="0"/>
        <v>157585.79</v>
      </c>
      <c r="H32" s="27">
        <f>RA!J35</f>
        <v>16.519170977638201</v>
      </c>
      <c r="I32" s="20">
        <f>VLOOKUP(B32,RMS!B:D,3,FALSE)</f>
        <v>132482.94</v>
      </c>
      <c r="J32" s="21">
        <f>VLOOKUP(B32,RMS!B:E,4,FALSE)</f>
        <v>157585.79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213632.45</v>
      </c>
      <c r="F33" s="25">
        <f>VLOOKUP(C33,RA!B34:I68,8,0)</f>
        <v>-38512.11</v>
      </c>
      <c r="G33" s="16">
        <f t="shared" si="0"/>
        <v>252144.56</v>
      </c>
      <c r="H33" s="27">
        <f>RA!J34</f>
        <v>0</v>
      </c>
      <c r="I33" s="20">
        <f>VLOOKUP(B33,RMS!B:D,3,FALSE)</f>
        <v>213632.45</v>
      </c>
      <c r="J33" s="21">
        <f>VLOOKUP(B33,RMS!B:E,4,FALSE)</f>
        <v>252144.56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118159.12</v>
      </c>
      <c r="F34" s="25">
        <f>VLOOKUP(C34,RA!B35:I69,8,0)</f>
        <v>-25995.75</v>
      </c>
      <c r="G34" s="16">
        <f t="shared" si="0"/>
        <v>144154.87</v>
      </c>
      <c r="H34" s="27">
        <f>RA!J35</f>
        <v>16.519170977638201</v>
      </c>
      <c r="I34" s="20">
        <f>VLOOKUP(B34,RMS!B:D,3,FALSE)</f>
        <v>118159.12</v>
      </c>
      <c r="J34" s="21">
        <f>VLOOKUP(B34,RMS!B:E,4,FALSE)</f>
        <v>144154.87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8.56</v>
      </c>
      <c r="F35" s="25">
        <f>VLOOKUP(C35,RA!B36:I70,8,0)</f>
        <v>7.7</v>
      </c>
      <c r="G35" s="16">
        <f t="shared" si="0"/>
        <v>0.86000000000000032</v>
      </c>
      <c r="H35" s="27">
        <f>RA!J36</f>
        <v>3.1251068076641801</v>
      </c>
      <c r="I35" s="20">
        <f>VLOOKUP(B35,RMS!B:D,3,FALSE)</f>
        <v>8.56</v>
      </c>
      <c r="J35" s="21">
        <f>VLOOKUP(B35,RMS!B:E,4,FALSE)</f>
        <v>0.86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121280.25599999999</v>
      </c>
      <c r="F36" s="25">
        <f>VLOOKUP(C36,RA!B8:I70,8,0)</f>
        <v>4690.2793000000001</v>
      </c>
      <c r="G36" s="16">
        <f t="shared" si="0"/>
        <v>116589.9767</v>
      </c>
      <c r="H36" s="27">
        <f>RA!J36</f>
        <v>3.1251068076641801</v>
      </c>
      <c r="I36" s="20">
        <f>VLOOKUP(B36,RMS!B:D,3,FALSE)</f>
        <v>121280.256410256</v>
      </c>
      <c r="J36" s="21">
        <f>VLOOKUP(B36,RMS!B:E,4,FALSE)</f>
        <v>116589.976068376</v>
      </c>
      <c r="K36" s="22">
        <f t="shared" si="1"/>
        <v>-4.1025600512512028E-4</v>
      </c>
      <c r="L36" s="22">
        <f t="shared" si="2"/>
        <v>6.3162400329019874E-4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255953.0197</v>
      </c>
      <c r="F37" s="25">
        <f>VLOOKUP(C37,RA!B8:I71,8,0)</f>
        <v>17669.016299999999</v>
      </c>
      <c r="G37" s="16">
        <f t="shared" si="0"/>
        <v>238284.00340000002</v>
      </c>
      <c r="H37" s="27">
        <f>RA!J37</f>
        <v>-18.947986812490701</v>
      </c>
      <c r="I37" s="20">
        <f>VLOOKUP(B37,RMS!B:D,3,FALSE)</f>
        <v>255953.01429743599</v>
      </c>
      <c r="J37" s="21">
        <f>VLOOKUP(B37,RMS!B:E,4,FALSE)</f>
        <v>238284.000957265</v>
      </c>
      <c r="K37" s="22">
        <f t="shared" si="1"/>
        <v>5.4025640129111707E-3</v>
      </c>
      <c r="L37" s="22">
        <f t="shared" si="2"/>
        <v>2.4427350144833326E-3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57014.55</v>
      </c>
      <c r="F38" s="25">
        <f>VLOOKUP(C38,RA!B9:I72,8,0)</f>
        <v>-7720.59</v>
      </c>
      <c r="G38" s="16">
        <f t="shared" si="0"/>
        <v>64735.14</v>
      </c>
      <c r="H38" s="27">
        <f>RA!J38</f>
        <v>-18.027275350724999</v>
      </c>
      <c r="I38" s="20">
        <f>VLOOKUP(B38,RMS!B:D,3,FALSE)</f>
        <v>57014.55</v>
      </c>
      <c r="J38" s="21">
        <f>VLOOKUP(B38,RMS!B:E,4,FALSE)</f>
        <v>64735.14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35153.879999999997</v>
      </c>
      <c r="F39" s="25">
        <f>VLOOKUP(C39,RA!B10:I73,8,0)</f>
        <v>4736.93</v>
      </c>
      <c r="G39" s="16">
        <f t="shared" si="0"/>
        <v>30416.949999999997</v>
      </c>
      <c r="H39" s="27">
        <f>RA!J39</f>
        <v>-22.000629320868299</v>
      </c>
      <c r="I39" s="20">
        <f>VLOOKUP(B39,RMS!B:D,3,FALSE)</f>
        <v>35153.879999999997</v>
      </c>
      <c r="J39" s="21">
        <f>VLOOKUP(B39,RMS!B:E,4,FALSE)</f>
        <v>30416.95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20909.037899999999</v>
      </c>
      <c r="F40" s="25">
        <f>VLOOKUP(C40,RA!B8:I74,8,0)</f>
        <v>3591.6916999999999</v>
      </c>
      <c r="G40" s="16">
        <f t="shared" si="0"/>
        <v>17317.3462</v>
      </c>
      <c r="H40" s="27">
        <f>RA!J40</f>
        <v>89.953271028037406</v>
      </c>
      <c r="I40" s="20">
        <f>VLOOKUP(B40,RMS!B:D,3,FALSE)</f>
        <v>20909.037894259101</v>
      </c>
      <c r="J40" s="21">
        <f>VLOOKUP(B40,RMS!B:E,4,FALSE)</f>
        <v>17317.3461160275</v>
      </c>
      <c r="K40" s="22">
        <f t="shared" si="1"/>
        <v>5.7408979046158493E-6</v>
      </c>
      <c r="L40" s="22">
        <f t="shared" si="2"/>
        <v>8.397249985137023E-5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12942375.6446</v>
      </c>
      <c r="E7" s="68">
        <v>15096811.7005</v>
      </c>
      <c r="F7" s="69">
        <v>85.729198332462204</v>
      </c>
      <c r="G7" s="68">
        <v>18980502.058699999</v>
      </c>
      <c r="H7" s="69">
        <v>-31.812258682231899</v>
      </c>
      <c r="I7" s="68">
        <v>1555590.3314</v>
      </c>
      <c r="J7" s="69">
        <v>12.019356987594801</v>
      </c>
      <c r="K7" s="68">
        <v>1906525.6144999999</v>
      </c>
      <c r="L7" s="69">
        <v>10.044653237326299</v>
      </c>
      <c r="M7" s="69">
        <v>-0.184070583909797</v>
      </c>
      <c r="N7" s="68">
        <v>140624567.6934</v>
      </c>
      <c r="O7" s="68">
        <v>3679982855.1922998</v>
      </c>
      <c r="P7" s="68">
        <v>761470</v>
      </c>
      <c r="Q7" s="68">
        <v>1037769</v>
      </c>
      <c r="R7" s="69">
        <v>-26.6243258374455</v>
      </c>
      <c r="S7" s="68">
        <v>16.996566699410401</v>
      </c>
      <c r="T7" s="68">
        <v>18.851350579078801</v>
      </c>
      <c r="U7" s="70">
        <v>-10.912697325706199</v>
      </c>
      <c r="V7" s="58"/>
      <c r="W7" s="58"/>
    </row>
    <row r="8" spans="1:23" ht="14.25" thickBot="1" x14ac:dyDescent="0.2">
      <c r="A8" s="55">
        <v>42163</v>
      </c>
      <c r="B8" s="45" t="s">
        <v>6</v>
      </c>
      <c r="C8" s="46"/>
      <c r="D8" s="71">
        <v>435866.55790000001</v>
      </c>
      <c r="E8" s="71">
        <v>538555.83010000002</v>
      </c>
      <c r="F8" s="72">
        <v>80.932474135331105</v>
      </c>
      <c r="G8" s="71">
        <v>635982.02659999998</v>
      </c>
      <c r="H8" s="72">
        <v>-31.465585555904799</v>
      </c>
      <c r="I8" s="71">
        <v>108438.6465</v>
      </c>
      <c r="J8" s="72">
        <v>24.8788636188232</v>
      </c>
      <c r="K8" s="71">
        <v>163646.1483</v>
      </c>
      <c r="L8" s="72">
        <v>25.73125362911</v>
      </c>
      <c r="M8" s="72">
        <v>-0.33735900522872297</v>
      </c>
      <c r="N8" s="71">
        <v>4094532.2448</v>
      </c>
      <c r="O8" s="71">
        <v>136432590.8775</v>
      </c>
      <c r="P8" s="71">
        <v>19174</v>
      </c>
      <c r="Q8" s="71">
        <v>27666</v>
      </c>
      <c r="R8" s="72">
        <v>-30.694715535314099</v>
      </c>
      <c r="S8" s="71">
        <v>22.7321663659122</v>
      </c>
      <c r="T8" s="71">
        <v>22.1130028048869</v>
      </c>
      <c r="U8" s="73">
        <v>2.72373319400729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56638.956299999998</v>
      </c>
      <c r="E9" s="71">
        <v>67677.131500000003</v>
      </c>
      <c r="F9" s="72">
        <v>83.689948206507495</v>
      </c>
      <c r="G9" s="71">
        <v>113550.53350000001</v>
      </c>
      <c r="H9" s="72">
        <v>-50.120043865756003</v>
      </c>
      <c r="I9" s="71">
        <v>12823.1422</v>
      </c>
      <c r="J9" s="72">
        <v>22.6401456483053</v>
      </c>
      <c r="K9" s="71">
        <v>25223.952700000002</v>
      </c>
      <c r="L9" s="72">
        <v>22.2138566174152</v>
      </c>
      <c r="M9" s="72">
        <v>-0.49162836005476701</v>
      </c>
      <c r="N9" s="71">
        <v>825781.72750000004</v>
      </c>
      <c r="O9" s="71">
        <v>21474426.8717</v>
      </c>
      <c r="P9" s="71">
        <v>3197</v>
      </c>
      <c r="Q9" s="71">
        <v>6050</v>
      </c>
      <c r="R9" s="72">
        <v>-47.157024793388402</v>
      </c>
      <c r="S9" s="71">
        <v>17.716282858930199</v>
      </c>
      <c r="T9" s="71">
        <v>17.9046408264463</v>
      </c>
      <c r="U9" s="73">
        <v>-1.0631912405998201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88334.623800000001</v>
      </c>
      <c r="E10" s="71">
        <v>102793.3165</v>
      </c>
      <c r="F10" s="72">
        <v>85.934209351052502</v>
      </c>
      <c r="G10" s="71">
        <v>169974.7904</v>
      </c>
      <c r="H10" s="72">
        <v>-48.030749976438898</v>
      </c>
      <c r="I10" s="71">
        <v>26578.140100000001</v>
      </c>
      <c r="J10" s="72">
        <v>30.088020932965101</v>
      </c>
      <c r="K10" s="71">
        <v>46616.421699999999</v>
      </c>
      <c r="L10" s="72">
        <v>27.425491503944802</v>
      </c>
      <c r="M10" s="72">
        <v>-0.42985456346169998</v>
      </c>
      <c r="N10" s="71">
        <v>2016722.49</v>
      </c>
      <c r="O10" s="71">
        <v>35759083.565300003</v>
      </c>
      <c r="P10" s="71">
        <v>74283</v>
      </c>
      <c r="Q10" s="71">
        <v>100696</v>
      </c>
      <c r="R10" s="72">
        <v>-26.230436164296499</v>
      </c>
      <c r="S10" s="71">
        <v>1.18916338596987</v>
      </c>
      <c r="T10" s="71">
        <v>1.7382271708906001</v>
      </c>
      <c r="U10" s="73">
        <v>-46.172274676361397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52668.345200000003</v>
      </c>
      <c r="E11" s="71">
        <v>82928.323699999994</v>
      </c>
      <c r="F11" s="72">
        <v>63.510683503662797</v>
      </c>
      <c r="G11" s="71">
        <v>89818.415800000002</v>
      </c>
      <c r="H11" s="72">
        <v>-41.361306886911301</v>
      </c>
      <c r="I11" s="71">
        <v>11634.448</v>
      </c>
      <c r="J11" s="72">
        <v>22.090020022121401</v>
      </c>
      <c r="K11" s="71">
        <v>12430.6945</v>
      </c>
      <c r="L11" s="72">
        <v>13.839806001120801</v>
      </c>
      <c r="M11" s="72">
        <v>-6.4054868374410004E-2</v>
      </c>
      <c r="N11" s="71">
        <v>575896.75650000002</v>
      </c>
      <c r="O11" s="71">
        <v>11433512.804300001</v>
      </c>
      <c r="P11" s="71">
        <v>2409</v>
      </c>
      <c r="Q11" s="71">
        <v>3680</v>
      </c>
      <c r="R11" s="72">
        <v>-34.538043478260903</v>
      </c>
      <c r="S11" s="71">
        <v>21.8631569946036</v>
      </c>
      <c r="T11" s="71">
        <v>22.494384456521701</v>
      </c>
      <c r="U11" s="73">
        <v>-2.8871743548929398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118636.27559999999</v>
      </c>
      <c r="E12" s="71">
        <v>235568.95699999999</v>
      </c>
      <c r="F12" s="72">
        <v>50.361591404422597</v>
      </c>
      <c r="G12" s="71">
        <v>316910.21669999999</v>
      </c>
      <c r="H12" s="72">
        <v>-62.5647046550393</v>
      </c>
      <c r="I12" s="71">
        <v>23391.302500000002</v>
      </c>
      <c r="J12" s="72">
        <v>19.7168213362221</v>
      </c>
      <c r="K12" s="71">
        <v>54007.843399999998</v>
      </c>
      <c r="L12" s="72">
        <v>17.042001347380399</v>
      </c>
      <c r="M12" s="72">
        <v>-0.56689063981399401</v>
      </c>
      <c r="N12" s="71">
        <v>1616325.4987000001</v>
      </c>
      <c r="O12" s="71">
        <v>40595910.213200003</v>
      </c>
      <c r="P12" s="71">
        <v>1356</v>
      </c>
      <c r="Q12" s="71">
        <v>2524</v>
      </c>
      <c r="R12" s="72">
        <v>-46.275752773375601</v>
      </c>
      <c r="S12" s="71">
        <v>87.489878761062002</v>
      </c>
      <c r="T12" s="71">
        <v>87.870455110934998</v>
      </c>
      <c r="U12" s="73">
        <v>-0.43499471626019098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184060.09789999999</v>
      </c>
      <c r="E13" s="71">
        <v>292615.84490000003</v>
      </c>
      <c r="F13" s="72">
        <v>62.901616952049103</v>
      </c>
      <c r="G13" s="71">
        <v>328353.71309999999</v>
      </c>
      <c r="H13" s="72">
        <v>-43.944566314697198</v>
      </c>
      <c r="I13" s="71">
        <v>55668.8586</v>
      </c>
      <c r="J13" s="72">
        <v>30.244935885150401</v>
      </c>
      <c r="K13" s="71">
        <v>97051.578299999994</v>
      </c>
      <c r="L13" s="72">
        <v>29.5570217201847</v>
      </c>
      <c r="M13" s="72">
        <v>-0.42639924486421299</v>
      </c>
      <c r="N13" s="71">
        <v>1940646.6063999999</v>
      </c>
      <c r="O13" s="71">
        <v>61337573.076399997</v>
      </c>
      <c r="P13" s="71">
        <v>7680</v>
      </c>
      <c r="Q13" s="71">
        <v>11286</v>
      </c>
      <c r="R13" s="72">
        <v>-31.951089845826701</v>
      </c>
      <c r="S13" s="71">
        <v>23.9661585807292</v>
      </c>
      <c r="T13" s="71">
        <v>25.0966866028708</v>
      </c>
      <c r="U13" s="73">
        <v>-4.71718493530578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126642.7404</v>
      </c>
      <c r="E14" s="71">
        <v>138534.20619999999</v>
      </c>
      <c r="F14" s="72">
        <v>91.416224103646698</v>
      </c>
      <c r="G14" s="71">
        <v>193413.47810000001</v>
      </c>
      <c r="H14" s="72">
        <v>-34.522277535114597</v>
      </c>
      <c r="I14" s="71">
        <v>29569.186300000001</v>
      </c>
      <c r="J14" s="72">
        <v>23.348504783302999</v>
      </c>
      <c r="K14" s="71">
        <v>34914.263899999998</v>
      </c>
      <c r="L14" s="72">
        <v>18.051618864921299</v>
      </c>
      <c r="M14" s="72">
        <v>-0.15309151627280901</v>
      </c>
      <c r="N14" s="71">
        <v>1359592.5024000001</v>
      </c>
      <c r="O14" s="71">
        <v>31535209.769499999</v>
      </c>
      <c r="P14" s="71">
        <v>2764</v>
      </c>
      <c r="Q14" s="71">
        <v>3560</v>
      </c>
      <c r="R14" s="72">
        <v>-22.3595505617977</v>
      </c>
      <c r="S14" s="71">
        <v>45.818647033285103</v>
      </c>
      <c r="T14" s="71">
        <v>54.237011320224703</v>
      </c>
      <c r="U14" s="73">
        <v>-18.3732275656767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82428.262799999997</v>
      </c>
      <c r="E15" s="71">
        <v>110032.8098</v>
      </c>
      <c r="F15" s="72">
        <v>74.912440162007002</v>
      </c>
      <c r="G15" s="71">
        <v>147342.23929999999</v>
      </c>
      <c r="H15" s="72">
        <v>-44.056596946263497</v>
      </c>
      <c r="I15" s="71">
        <v>21717.595499999999</v>
      </c>
      <c r="J15" s="72">
        <v>26.3472682333419</v>
      </c>
      <c r="K15" s="71">
        <v>34247.760499999997</v>
      </c>
      <c r="L15" s="72">
        <v>23.243681284271101</v>
      </c>
      <c r="M15" s="72">
        <v>-0.36586815654705401</v>
      </c>
      <c r="N15" s="71">
        <v>890934.43370000005</v>
      </c>
      <c r="O15" s="71">
        <v>24972945.298999999</v>
      </c>
      <c r="P15" s="71">
        <v>3426</v>
      </c>
      <c r="Q15" s="71">
        <v>5107</v>
      </c>
      <c r="R15" s="72">
        <v>-32.915606030937901</v>
      </c>
      <c r="S15" s="71">
        <v>24.059621366024501</v>
      </c>
      <c r="T15" s="71">
        <v>24.899644507538699</v>
      </c>
      <c r="U15" s="73">
        <v>-3.4914229477459102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676210.25930000003</v>
      </c>
      <c r="E16" s="71">
        <v>748263.13829999999</v>
      </c>
      <c r="F16" s="72">
        <v>90.3706496669475</v>
      </c>
      <c r="G16" s="71">
        <v>951115.12179999996</v>
      </c>
      <c r="H16" s="72">
        <v>-28.9034267460429</v>
      </c>
      <c r="I16" s="71">
        <v>26665.353200000001</v>
      </c>
      <c r="J16" s="72">
        <v>3.94335235723922</v>
      </c>
      <c r="K16" s="71">
        <v>26876.2719</v>
      </c>
      <c r="L16" s="72">
        <v>2.8257643353557702</v>
      </c>
      <c r="M16" s="72">
        <v>-7.8477662670169996E-3</v>
      </c>
      <c r="N16" s="71">
        <v>6911189.9885</v>
      </c>
      <c r="O16" s="71">
        <v>180478216.2304</v>
      </c>
      <c r="P16" s="71">
        <v>33702</v>
      </c>
      <c r="Q16" s="71">
        <v>53653</v>
      </c>
      <c r="R16" s="72">
        <v>-37.185245932193901</v>
      </c>
      <c r="S16" s="71">
        <v>20.064395564061499</v>
      </c>
      <c r="T16" s="71">
        <v>18.393478213706601</v>
      </c>
      <c r="U16" s="73">
        <v>8.3277731692439403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382599.18359999999</v>
      </c>
      <c r="E17" s="71">
        <v>479895.24239999999</v>
      </c>
      <c r="F17" s="72">
        <v>79.725562955487206</v>
      </c>
      <c r="G17" s="71">
        <v>447005.4</v>
      </c>
      <c r="H17" s="72">
        <v>-14.4083754692896</v>
      </c>
      <c r="I17" s="71">
        <v>51589.780200000001</v>
      </c>
      <c r="J17" s="72">
        <v>13.4840277793003</v>
      </c>
      <c r="K17" s="71">
        <v>49635.898399999998</v>
      </c>
      <c r="L17" s="72">
        <v>11.104093686563999</v>
      </c>
      <c r="M17" s="72">
        <v>3.9364288004909001E-2</v>
      </c>
      <c r="N17" s="71">
        <v>6313334.8687000005</v>
      </c>
      <c r="O17" s="71">
        <v>187870646.40549999</v>
      </c>
      <c r="P17" s="71">
        <v>10169</v>
      </c>
      <c r="Q17" s="71">
        <v>12302</v>
      </c>
      <c r="R17" s="72">
        <v>-17.3386441229068</v>
      </c>
      <c r="S17" s="71">
        <v>37.624071550791598</v>
      </c>
      <c r="T17" s="71">
        <v>33.4999212404487</v>
      </c>
      <c r="U17" s="73">
        <v>10.9614673275735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1298235.3807999999</v>
      </c>
      <c r="E18" s="71">
        <v>1431028.6140000001</v>
      </c>
      <c r="F18" s="72">
        <v>90.720434804666994</v>
      </c>
      <c r="G18" s="71">
        <v>1885275.1713</v>
      </c>
      <c r="H18" s="72">
        <v>-31.1381489257722</v>
      </c>
      <c r="I18" s="71">
        <v>208468.64720000001</v>
      </c>
      <c r="J18" s="72">
        <v>16.057846695838599</v>
      </c>
      <c r="K18" s="71">
        <v>234650.2892</v>
      </c>
      <c r="L18" s="72">
        <v>12.446474274532299</v>
      </c>
      <c r="M18" s="72">
        <v>-0.11157728417579101</v>
      </c>
      <c r="N18" s="71">
        <v>12457500.0393</v>
      </c>
      <c r="O18" s="71">
        <v>423262090.67330003</v>
      </c>
      <c r="P18" s="71">
        <v>64710</v>
      </c>
      <c r="Q18" s="71">
        <v>93994</v>
      </c>
      <c r="R18" s="72">
        <v>-31.155180117879901</v>
      </c>
      <c r="S18" s="71">
        <v>20.0623610075722</v>
      </c>
      <c r="T18" s="71">
        <v>19.276027754963099</v>
      </c>
      <c r="U18" s="73">
        <v>3.91944523534579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332712.2452</v>
      </c>
      <c r="E19" s="71">
        <v>470772.6716</v>
      </c>
      <c r="F19" s="72">
        <v>70.673653181528493</v>
      </c>
      <c r="G19" s="71">
        <v>660992.56019999995</v>
      </c>
      <c r="H19" s="72">
        <v>-49.664751884752</v>
      </c>
      <c r="I19" s="71">
        <v>38122.587899999999</v>
      </c>
      <c r="J19" s="72">
        <v>11.4581258880579</v>
      </c>
      <c r="K19" s="71">
        <v>30068.5533</v>
      </c>
      <c r="L19" s="72">
        <v>4.5490002627112798</v>
      </c>
      <c r="M19" s="72">
        <v>0.26785574016958102</v>
      </c>
      <c r="N19" s="71">
        <v>4573663.6962000001</v>
      </c>
      <c r="O19" s="71">
        <v>125781608.9584</v>
      </c>
      <c r="P19" s="71">
        <v>7980</v>
      </c>
      <c r="Q19" s="71">
        <v>10826</v>
      </c>
      <c r="R19" s="72">
        <v>-26.288564566783698</v>
      </c>
      <c r="S19" s="71">
        <v>41.693263809523799</v>
      </c>
      <c r="T19" s="71">
        <v>45.202041021614598</v>
      </c>
      <c r="U19" s="73">
        <v>-8.4156933074865794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755028.77949999995</v>
      </c>
      <c r="E20" s="71">
        <v>855810.66669999994</v>
      </c>
      <c r="F20" s="72">
        <v>88.2238103448028</v>
      </c>
      <c r="G20" s="71">
        <v>954213.49509999994</v>
      </c>
      <c r="H20" s="72">
        <v>-20.874229574706</v>
      </c>
      <c r="I20" s="71">
        <v>66158.467399999994</v>
      </c>
      <c r="J20" s="72">
        <v>8.7623769048660503</v>
      </c>
      <c r="K20" s="71">
        <v>73526.979399999997</v>
      </c>
      <c r="L20" s="72">
        <v>7.7055061343787097</v>
      </c>
      <c r="M20" s="72">
        <v>-0.100215078330826</v>
      </c>
      <c r="N20" s="71">
        <v>7113506.4282</v>
      </c>
      <c r="O20" s="71">
        <v>194272794.52950001</v>
      </c>
      <c r="P20" s="71">
        <v>34633</v>
      </c>
      <c r="Q20" s="71">
        <v>45551</v>
      </c>
      <c r="R20" s="72">
        <v>-23.9687383372484</v>
      </c>
      <c r="S20" s="71">
        <v>21.800848309415901</v>
      </c>
      <c r="T20" s="71">
        <v>22.0777166165397</v>
      </c>
      <c r="U20" s="73">
        <v>-1.26998868665237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277905.56150000001</v>
      </c>
      <c r="E21" s="71">
        <v>294369.38199999998</v>
      </c>
      <c r="F21" s="72">
        <v>94.407087996672203</v>
      </c>
      <c r="G21" s="71">
        <v>322334.08049999998</v>
      </c>
      <c r="H21" s="72">
        <v>-13.7833762198161</v>
      </c>
      <c r="I21" s="71">
        <v>28599.799599999998</v>
      </c>
      <c r="J21" s="72">
        <v>10.291193686672599</v>
      </c>
      <c r="K21" s="71">
        <v>34970.280500000001</v>
      </c>
      <c r="L21" s="72">
        <v>10.849079453762601</v>
      </c>
      <c r="M21" s="72">
        <v>-0.18216842441398201</v>
      </c>
      <c r="N21" s="71">
        <v>2458756.6162999999</v>
      </c>
      <c r="O21" s="71">
        <v>75909150.8759</v>
      </c>
      <c r="P21" s="71">
        <v>25973</v>
      </c>
      <c r="Q21" s="71">
        <v>34033</v>
      </c>
      <c r="R21" s="72">
        <v>-23.6828960126936</v>
      </c>
      <c r="S21" s="71">
        <v>10.699786759327001</v>
      </c>
      <c r="T21" s="71">
        <v>10.8334432844592</v>
      </c>
      <c r="U21" s="73">
        <v>-1.2491512974845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1040273.9908</v>
      </c>
      <c r="E22" s="71">
        <v>1218800.0862</v>
      </c>
      <c r="F22" s="72">
        <v>85.352306959822101</v>
      </c>
      <c r="G22" s="71">
        <v>1346494.8108999999</v>
      </c>
      <c r="H22" s="72">
        <v>-22.742072054129999</v>
      </c>
      <c r="I22" s="71">
        <v>129212.496</v>
      </c>
      <c r="J22" s="72">
        <v>12.4210061140365</v>
      </c>
      <c r="K22" s="71">
        <v>160625.28150000001</v>
      </c>
      <c r="L22" s="72">
        <v>11.929142258828101</v>
      </c>
      <c r="M22" s="72">
        <v>-0.19556563703205099</v>
      </c>
      <c r="N22" s="71">
        <v>10420514.757300001</v>
      </c>
      <c r="O22" s="71">
        <v>229316204.20539999</v>
      </c>
      <c r="P22" s="71">
        <v>63004</v>
      </c>
      <c r="Q22" s="71">
        <v>94311</v>
      </c>
      <c r="R22" s="72">
        <v>-33.195491512124804</v>
      </c>
      <c r="S22" s="71">
        <v>16.511237235731102</v>
      </c>
      <c r="T22" s="71">
        <v>16.962444809195102</v>
      </c>
      <c r="U22" s="73">
        <v>-2.7327302431801401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1964466.925</v>
      </c>
      <c r="E23" s="71">
        <v>2475335.2884999998</v>
      </c>
      <c r="F23" s="72">
        <v>79.361649879375506</v>
      </c>
      <c r="G23" s="71">
        <v>3019524.4816999999</v>
      </c>
      <c r="H23" s="72">
        <v>-34.941182397898601</v>
      </c>
      <c r="I23" s="71">
        <v>267865.51730000001</v>
      </c>
      <c r="J23" s="72">
        <v>13.635532056616301</v>
      </c>
      <c r="K23" s="71">
        <v>282973.29950000002</v>
      </c>
      <c r="L23" s="72">
        <v>9.3714523997065005</v>
      </c>
      <c r="M23" s="72">
        <v>-5.3389426587931998E-2</v>
      </c>
      <c r="N23" s="71">
        <v>23978848.7718</v>
      </c>
      <c r="O23" s="71">
        <v>514376083.46399999</v>
      </c>
      <c r="P23" s="71">
        <v>66263</v>
      </c>
      <c r="Q23" s="71">
        <v>94541</v>
      </c>
      <c r="R23" s="72">
        <v>-29.910832337292799</v>
      </c>
      <c r="S23" s="71">
        <v>29.6465135143293</v>
      </c>
      <c r="T23" s="71">
        <v>32.735512982727101</v>
      </c>
      <c r="U23" s="73">
        <v>-10.419435887139899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198736.22450000001</v>
      </c>
      <c r="E24" s="71">
        <v>224220.2347</v>
      </c>
      <c r="F24" s="72">
        <v>88.634384298947495</v>
      </c>
      <c r="G24" s="71">
        <v>267249.95159999997</v>
      </c>
      <c r="H24" s="72">
        <v>-25.636572313601899</v>
      </c>
      <c r="I24" s="71">
        <v>32706.1149</v>
      </c>
      <c r="J24" s="72">
        <v>16.457047517273299</v>
      </c>
      <c r="K24" s="71">
        <v>47291.988299999997</v>
      </c>
      <c r="L24" s="72">
        <v>17.695789285224301</v>
      </c>
      <c r="M24" s="72">
        <v>-0.30842165712030301</v>
      </c>
      <c r="N24" s="71">
        <v>1881266.9748</v>
      </c>
      <c r="O24" s="71">
        <v>48218095.163400002</v>
      </c>
      <c r="P24" s="71">
        <v>22071</v>
      </c>
      <c r="Q24" s="71">
        <v>29202</v>
      </c>
      <c r="R24" s="72">
        <v>-24.419560304088801</v>
      </c>
      <c r="S24" s="71">
        <v>9.0044050790630301</v>
      </c>
      <c r="T24" s="71">
        <v>9.46497160810903</v>
      </c>
      <c r="U24" s="73">
        <v>-5.1149023728054503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176746.80989999999</v>
      </c>
      <c r="E25" s="71">
        <v>186324.67110000001</v>
      </c>
      <c r="F25" s="72">
        <v>94.859585076170802</v>
      </c>
      <c r="G25" s="71">
        <v>226612.04120000001</v>
      </c>
      <c r="H25" s="72">
        <v>-22.004669758916599</v>
      </c>
      <c r="I25" s="71">
        <v>16678.4516</v>
      </c>
      <c r="J25" s="72">
        <v>9.4363522653881908</v>
      </c>
      <c r="K25" s="71">
        <v>17396.209299999999</v>
      </c>
      <c r="L25" s="72">
        <v>7.6766482521759301</v>
      </c>
      <c r="M25" s="72">
        <v>-4.1259431156648999E-2</v>
      </c>
      <c r="N25" s="71">
        <v>1728517.7825</v>
      </c>
      <c r="O25" s="71">
        <v>56013593.7403</v>
      </c>
      <c r="P25" s="71">
        <v>15102</v>
      </c>
      <c r="Q25" s="71">
        <v>20975</v>
      </c>
      <c r="R25" s="72">
        <v>-28</v>
      </c>
      <c r="S25" s="71">
        <v>11.7035366110449</v>
      </c>
      <c r="T25" s="71">
        <v>13.5669730059595</v>
      </c>
      <c r="U25" s="73">
        <v>-15.9219939821952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468243.01150000002</v>
      </c>
      <c r="E26" s="71">
        <v>534371.58230000001</v>
      </c>
      <c r="F26" s="72">
        <v>87.624983627427397</v>
      </c>
      <c r="G26" s="71">
        <v>551760.67779999995</v>
      </c>
      <c r="H26" s="72">
        <v>-15.1365745440586</v>
      </c>
      <c r="I26" s="71">
        <v>103793.8172</v>
      </c>
      <c r="J26" s="72">
        <v>22.1666559138812</v>
      </c>
      <c r="K26" s="71">
        <v>125356.42</v>
      </c>
      <c r="L26" s="72">
        <v>22.719346456479201</v>
      </c>
      <c r="M26" s="72">
        <v>-0.17201035894292499</v>
      </c>
      <c r="N26" s="71">
        <v>4439876.7790999999</v>
      </c>
      <c r="O26" s="71">
        <v>113668576.9146</v>
      </c>
      <c r="P26" s="71">
        <v>33528</v>
      </c>
      <c r="Q26" s="71">
        <v>45374</v>
      </c>
      <c r="R26" s="72">
        <v>-26.107462423414301</v>
      </c>
      <c r="S26" s="71">
        <v>13.9657304790026</v>
      </c>
      <c r="T26" s="71">
        <v>14.7724222814828</v>
      </c>
      <c r="U26" s="73">
        <v>-5.7762234756930102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192556.19899999999</v>
      </c>
      <c r="E27" s="71">
        <v>237763.89920000001</v>
      </c>
      <c r="F27" s="72">
        <v>80.986306015291007</v>
      </c>
      <c r="G27" s="71">
        <v>250493.1403</v>
      </c>
      <c r="H27" s="72">
        <v>-23.129152850498201</v>
      </c>
      <c r="I27" s="71">
        <v>54472.188800000004</v>
      </c>
      <c r="J27" s="72">
        <v>28.288982168784901</v>
      </c>
      <c r="K27" s="71">
        <v>82002.355200000005</v>
      </c>
      <c r="L27" s="72">
        <v>32.736367591460102</v>
      </c>
      <c r="M27" s="72">
        <v>-0.33572409393431701</v>
      </c>
      <c r="N27" s="71">
        <v>1777462.0081</v>
      </c>
      <c r="O27" s="71">
        <v>43371023.810999997</v>
      </c>
      <c r="P27" s="71">
        <v>26991</v>
      </c>
      <c r="Q27" s="71">
        <v>34979</v>
      </c>
      <c r="R27" s="72">
        <v>-22.836559078304099</v>
      </c>
      <c r="S27" s="71">
        <v>7.13408910377533</v>
      </c>
      <c r="T27" s="71">
        <v>7.32961048915063</v>
      </c>
      <c r="U27" s="73">
        <v>-2.7406636296682998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668928.83310000005</v>
      </c>
      <c r="E28" s="71">
        <v>796026.31519999995</v>
      </c>
      <c r="F28" s="72">
        <v>84.033507476688499</v>
      </c>
      <c r="G28" s="71">
        <v>757005.69949999999</v>
      </c>
      <c r="H28" s="72">
        <v>-11.6349013565122</v>
      </c>
      <c r="I28" s="71">
        <v>23129.556400000001</v>
      </c>
      <c r="J28" s="72">
        <v>3.4577006185861801</v>
      </c>
      <c r="K28" s="71">
        <v>46649.8557</v>
      </c>
      <c r="L28" s="72">
        <v>6.16241802813534</v>
      </c>
      <c r="M28" s="72">
        <v>-0.50418803974992799</v>
      </c>
      <c r="N28" s="71">
        <v>6148831.6113999998</v>
      </c>
      <c r="O28" s="71">
        <v>150918221.52430001</v>
      </c>
      <c r="P28" s="71">
        <v>38454</v>
      </c>
      <c r="Q28" s="71">
        <v>47607</v>
      </c>
      <c r="R28" s="72">
        <v>-19.226164219547599</v>
      </c>
      <c r="S28" s="71">
        <v>17.3955591902013</v>
      </c>
      <c r="T28" s="71">
        <v>18.781627832041501</v>
      </c>
      <c r="U28" s="73">
        <v>-7.9679453053799199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548110.01890000002</v>
      </c>
      <c r="E29" s="71">
        <v>685304.26599999995</v>
      </c>
      <c r="F29" s="72">
        <v>79.980535083959296</v>
      </c>
      <c r="G29" s="71">
        <v>591228.80570000003</v>
      </c>
      <c r="H29" s="72">
        <v>-7.2930794955006402</v>
      </c>
      <c r="I29" s="71">
        <v>89101.992100000003</v>
      </c>
      <c r="J29" s="72">
        <v>16.256223938182799</v>
      </c>
      <c r="K29" s="71">
        <v>96523.904899999994</v>
      </c>
      <c r="L29" s="72">
        <v>16.3259814084529</v>
      </c>
      <c r="M29" s="72">
        <v>-7.6891965857464994E-2</v>
      </c>
      <c r="N29" s="71">
        <v>4879300.5206000004</v>
      </c>
      <c r="O29" s="71">
        <v>115801953.5793</v>
      </c>
      <c r="P29" s="71">
        <v>86219</v>
      </c>
      <c r="Q29" s="71">
        <v>101229</v>
      </c>
      <c r="R29" s="72">
        <v>-14.827766746683301</v>
      </c>
      <c r="S29" s="71">
        <v>6.3571836706526401</v>
      </c>
      <c r="T29" s="71">
        <v>6.4226469124460399</v>
      </c>
      <c r="U29" s="73">
        <v>-1.02975224855629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928759.45349999995</v>
      </c>
      <c r="E30" s="71">
        <v>1189513.4913999999</v>
      </c>
      <c r="F30" s="72">
        <v>78.078933968785407</v>
      </c>
      <c r="G30" s="71">
        <v>1180465.0019</v>
      </c>
      <c r="H30" s="72">
        <v>-21.322576103050199</v>
      </c>
      <c r="I30" s="71">
        <v>104852.31789999999</v>
      </c>
      <c r="J30" s="72">
        <v>11.2895020884974</v>
      </c>
      <c r="K30" s="71">
        <v>90796.448300000004</v>
      </c>
      <c r="L30" s="72">
        <v>7.6915832450652903</v>
      </c>
      <c r="M30" s="72">
        <v>0.15480638134168101</v>
      </c>
      <c r="N30" s="71">
        <v>9508047.3182999995</v>
      </c>
      <c r="O30" s="71">
        <v>206237260.58129999</v>
      </c>
      <c r="P30" s="71">
        <v>58785</v>
      </c>
      <c r="Q30" s="71">
        <v>78655</v>
      </c>
      <c r="R30" s="72">
        <v>-25.262221092111101</v>
      </c>
      <c r="S30" s="71">
        <v>15.7992592242919</v>
      </c>
      <c r="T30" s="71">
        <v>17.161167916852101</v>
      </c>
      <c r="U30" s="73">
        <v>-8.6200794178133506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618435.33680000005</v>
      </c>
      <c r="E31" s="71">
        <v>723475.23349999997</v>
      </c>
      <c r="F31" s="72">
        <v>85.481203524847402</v>
      </c>
      <c r="G31" s="71">
        <v>789746.3112</v>
      </c>
      <c r="H31" s="72">
        <v>-21.691899280883899</v>
      </c>
      <c r="I31" s="71">
        <v>39885.906799999997</v>
      </c>
      <c r="J31" s="72">
        <v>6.4494870242026598</v>
      </c>
      <c r="K31" s="71">
        <v>27191.6895</v>
      </c>
      <c r="L31" s="72">
        <v>3.4430916756904999</v>
      </c>
      <c r="M31" s="72">
        <v>0.46684180105837098</v>
      </c>
      <c r="N31" s="71">
        <v>6012317.3787000002</v>
      </c>
      <c r="O31" s="71">
        <v>200789771.8822</v>
      </c>
      <c r="P31" s="71">
        <v>28928</v>
      </c>
      <c r="Q31" s="71">
        <v>38883</v>
      </c>
      <c r="R31" s="72">
        <v>-25.602448370753301</v>
      </c>
      <c r="S31" s="71">
        <v>21.3784339325221</v>
      </c>
      <c r="T31" s="71">
        <v>24.049496522902</v>
      </c>
      <c r="U31" s="73">
        <v>-12.4941920386251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106479.74370000001</v>
      </c>
      <c r="E32" s="71">
        <v>132305.6029</v>
      </c>
      <c r="F32" s="72">
        <v>80.480146997614398</v>
      </c>
      <c r="G32" s="71">
        <v>134073.3187</v>
      </c>
      <c r="H32" s="72">
        <v>-20.580959185282001</v>
      </c>
      <c r="I32" s="71">
        <v>30053.067999999999</v>
      </c>
      <c r="J32" s="72">
        <v>28.224211437503701</v>
      </c>
      <c r="K32" s="71">
        <v>34908.080399999999</v>
      </c>
      <c r="L32" s="72">
        <v>26.036560248135299</v>
      </c>
      <c r="M32" s="72">
        <v>-0.13907990197020401</v>
      </c>
      <c r="N32" s="71">
        <v>943513.87829999998</v>
      </c>
      <c r="O32" s="71">
        <v>21127178.983399998</v>
      </c>
      <c r="P32" s="71">
        <v>20884</v>
      </c>
      <c r="Q32" s="71">
        <v>26875</v>
      </c>
      <c r="R32" s="72">
        <v>-22.292093023255799</v>
      </c>
      <c r="S32" s="71">
        <v>5.0986278347059999</v>
      </c>
      <c r="T32" s="71">
        <v>5.3253322753488401</v>
      </c>
      <c r="U32" s="73">
        <v>-4.4463814185393398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108600.1345</v>
      </c>
      <c r="E35" s="71">
        <v>105960.3944</v>
      </c>
      <c r="F35" s="72">
        <v>102.49125167469199</v>
      </c>
      <c r="G35" s="71">
        <v>109867.92449999999</v>
      </c>
      <c r="H35" s="72">
        <v>-1.1539218618806</v>
      </c>
      <c r="I35" s="71">
        <v>17939.841899999999</v>
      </c>
      <c r="J35" s="72">
        <v>16.519170977638201</v>
      </c>
      <c r="K35" s="71">
        <v>20554.846099999999</v>
      </c>
      <c r="L35" s="72">
        <v>18.708686992626301</v>
      </c>
      <c r="M35" s="72">
        <v>-0.12722081144650399</v>
      </c>
      <c r="N35" s="71">
        <v>1074062.1517</v>
      </c>
      <c r="O35" s="71">
        <v>31870264.452799998</v>
      </c>
      <c r="P35" s="71">
        <v>7818</v>
      </c>
      <c r="Q35" s="71">
        <v>10461</v>
      </c>
      <c r="R35" s="72">
        <v>-25.265271006595899</v>
      </c>
      <c r="S35" s="71">
        <v>13.8910379253006</v>
      </c>
      <c r="T35" s="71">
        <v>14.7678682248351</v>
      </c>
      <c r="U35" s="73">
        <v>-6.31220146579175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99477.88</v>
      </c>
      <c r="E36" s="74"/>
      <c r="F36" s="74"/>
      <c r="G36" s="74"/>
      <c r="H36" s="74"/>
      <c r="I36" s="71">
        <v>3108.79</v>
      </c>
      <c r="J36" s="72">
        <v>3.1251068076641801</v>
      </c>
      <c r="K36" s="74"/>
      <c r="L36" s="74"/>
      <c r="M36" s="74"/>
      <c r="N36" s="71">
        <v>821930.8</v>
      </c>
      <c r="O36" s="71">
        <v>7895396.8799999999</v>
      </c>
      <c r="P36" s="71">
        <v>61</v>
      </c>
      <c r="Q36" s="71">
        <v>185</v>
      </c>
      <c r="R36" s="72">
        <v>-67.027027027027003</v>
      </c>
      <c r="S36" s="71">
        <v>1630.7849180327901</v>
      </c>
      <c r="T36" s="71">
        <v>1089.7862162162201</v>
      </c>
      <c r="U36" s="73">
        <v>33.174129576153803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132482.94</v>
      </c>
      <c r="E37" s="71">
        <v>120299.8744</v>
      </c>
      <c r="F37" s="72">
        <v>110.127247148647</v>
      </c>
      <c r="G37" s="71">
        <v>333668.58</v>
      </c>
      <c r="H37" s="72">
        <v>-60.295050855552503</v>
      </c>
      <c r="I37" s="71">
        <v>-25102.85</v>
      </c>
      <c r="J37" s="72">
        <v>-18.947986812490701</v>
      </c>
      <c r="K37" s="71">
        <v>-35223.93</v>
      </c>
      <c r="L37" s="72">
        <v>-10.556561843491499</v>
      </c>
      <c r="M37" s="72">
        <v>-0.28733534276271799</v>
      </c>
      <c r="N37" s="71">
        <v>1787829.5</v>
      </c>
      <c r="O37" s="71">
        <v>84416733.790000007</v>
      </c>
      <c r="P37" s="71">
        <v>48</v>
      </c>
      <c r="Q37" s="71">
        <v>106</v>
      </c>
      <c r="R37" s="72">
        <v>-54.716981132075503</v>
      </c>
      <c r="S37" s="71">
        <v>2760.0612500000002</v>
      </c>
      <c r="T37" s="71">
        <v>2710.9417924528302</v>
      </c>
      <c r="U37" s="73">
        <v>1.7796509967729901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213632.45</v>
      </c>
      <c r="E38" s="71">
        <v>112339.67539999999</v>
      </c>
      <c r="F38" s="72">
        <v>190.16651885394401</v>
      </c>
      <c r="G38" s="71">
        <v>781483.91</v>
      </c>
      <c r="H38" s="72">
        <v>-72.663231159807196</v>
      </c>
      <c r="I38" s="71">
        <v>-38512.11</v>
      </c>
      <c r="J38" s="72">
        <v>-18.027275350724999</v>
      </c>
      <c r="K38" s="71">
        <v>-28192.76</v>
      </c>
      <c r="L38" s="72">
        <v>-3.60759314929465</v>
      </c>
      <c r="M38" s="72">
        <v>0.36602837040431702</v>
      </c>
      <c r="N38" s="71">
        <v>4215096.3</v>
      </c>
      <c r="O38" s="71">
        <v>71106860.090000004</v>
      </c>
      <c r="P38" s="71">
        <v>114</v>
      </c>
      <c r="Q38" s="71">
        <v>259</v>
      </c>
      <c r="R38" s="72">
        <v>-55.984555984556003</v>
      </c>
      <c r="S38" s="71">
        <v>1873.9688596491201</v>
      </c>
      <c r="T38" s="71">
        <v>2554.6313899613901</v>
      </c>
      <c r="U38" s="73">
        <v>-36.3219765796809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118159.12</v>
      </c>
      <c r="E39" s="71">
        <v>69936.879300000001</v>
      </c>
      <c r="F39" s="72">
        <v>168.95109015823601</v>
      </c>
      <c r="G39" s="71">
        <v>322683.28000000003</v>
      </c>
      <c r="H39" s="72">
        <v>-63.382323372937101</v>
      </c>
      <c r="I39" s="71">
        <v>-25995.75</v>
      </c>
      <c r="J39" s="72">
        <v>-22.000629320868299</v>
      </c>
      <c r="K39" s="71">
        <v>-25262.86</v>
      </c>
      <c r="L39" s="72">
        <v>-7.8289956641075404</v>
      </c>
      <c r="M39" s="72">
        <v>2.9010571249652999E-2</v>
      </c>
      <c r="N39" s="71">
        <v>1870209.84</v>
      </c>
      <c r="O39" s="71">
        <v>52520052.32</v>
      </c>
      <c r="P39" s="71">
        <v>77</v>
      </c>
      <c r="Q39" s="71">
        <v>149</v>
      </c>
      <c r="R39" s="72">
        <v>-48.322147651006702</v>
      </c>
      <c r="S39" s="71">
        <v>1534.5340259740301</v>
      </c>
      <c r="T39" s="71">
        <v>1839.24852348993</v>
      </c>
      <c r="U39" s="73">
        <v>-19.857135283950001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8.56</v>
      </c>
      <c r="E40" s="74"/>
      <c r="F40" s="74"/>
      <c r="G40" s="71">
        <v>3.55</v>
      </c>
      <c r="H40" s="72">
        <v>141.12676056338</v>
      </c>
      <c r="I40" s="71">
        <v>7.7</v>
      </c>
      <c r="J40" s="72">
        <v>89.953271028037406</v>
      </c>
      <c r="K40" s="71">
        <v>1.57</v>
      </c>
      <c r="L40" s="72">
        <v>44.225352112676099</v>
      </c>
      <c r="M40" s="72">
        <v>3.9044585987261202</v>
      </c>
      <c r="N40" s="71">
        <v>108.51</v>
      </c>
      <c r="O40" s="71">
        <v>3222.73</v>
      </c>
      <c r="P40" s="71">
        <v>3</v>
      </c>
      <c r="Q40" s="71">
        <v>7</v>
      </c>
      <c r="R40" s="72">
        <v>-57.142857142857103</v>
      </c>
      <c r="S40" s="71">
        <v>2.8533333333333299</v>
      </c>
      <c r="T40" s="71">
        <v>2.75</v>
      </c>
      <c r="U40" s="73">
        <v>3.6214953271027901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121280.25599999999</v>
      </c>
      <c r="E41" s="71">
        <v>89671.567800000004</v>
      </c>
      <c r="F41" s="72">
        <v>135.24939841634</v>
      </c>
      <c r="G41" s="71">
        <v>253019.658</v>
      </c>
      <c r="H41" s="72">
        <v>-52.066864306646103</v>
      </c>
      <c r="I41" s="71">
        <v>4690.2793000000001</v>
      </c>
      <c r="J41" s="72">
        <v>3.8673065630732202</v>
      </c>
      <c r="K41" s="71">
        <v>12475.370699999999</v>
      </c>
      <c r="L41" s="72">
        <v>4.9305934561021303</v>
      </c>
      <c r="M41" s="72">
        <v>-0.62403687932094898</v>
      </c>
      <c r="N41" s="71">
        <v>1088364.8713</v>
      </c>
      <c r="O41" s="71">
        <v>36261222.3565</v>
      </c>
      <c r="P41" s="71">
        <v>155</v>
      </c>
      <c r="Q41" s="71">
        <v>230</v>
      </c>
      <c r="R41" s="72">
        <v>-32.6086956521739</v>
      </c>
      <c r="S41" s="71">
        <v>782.45326451612902</v>
      </c>
      <c r="T41" s="71">
        <v>651.51988173913003</v>
      </c>
      <c r="U41" s="73">
        <v>16.7337001089731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255953.0197</v>
      </c>
      <c r="E42" s="71">
        <v>284110.57510000002</v>
      </c>
      <c r="F42" s="72">
        <v>90.089226566068803</v>
      </c>
      <c r="G42" s="71">
        <v>622873.51740000001</v>
      </c>
      <c r="H42" s="72">
        <v>-58.907705569438903</v>
      </c>
      <c r="I42" s="71">
        <v>17669.016299999999</v>
      </c>
      <c r="J42" s="72">
        <v>6.9032263501753901</v>
      </c>
      <c r="K42" s="71">
        <v>34147.942300000002</v>
      </c>
      <c r="L42" s="72">
        <v>5.4823236734386196</v>
      </c>
      <c r="M42" s="72">
        <v>-0.48257449468631702</v>
      </c>
      <c r="N42" s="71">
        <v>3493731.83</v>
      </c>
      <c r="O42" s="71">
        <v>88183026.570800006</v>
      </c>
      <c r="P42" s="71">
        <v>1421</v>
      </c>
      <c r="Q42" s="71">
        <v>2619</v>
      </c>
      <c r="R42" s="72">
        <v>-45.742649866361198</v>
      </c>
      <c r="S42" s="71">
        <v>180.12175911330101</v>
      </c>
      <c r="T42" s="71">
        <v>213.68967861779299</v>
      </c>
      <c r="U42" s="73">
        <v>-18.636237881386499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57014.55</v>
      </c>
      <c r="E43" s="71">
        <v>51656.448799999998</v>
      </c>
      <c r="F43" s="72">
        <v>110.372569784549</v>
      </c>
      <c r="G43" s="71">
        <v>135544.48000000001</v>
      </c>
      <c r="H43" s="72">
        <v>-57.936649282951301</v>
      </c>
      <c r="I43" s="71">
        <v>-7720.59</v>
      </c>
      <c r="J43" s="72">
        <v>-13.5414381065886</v>
      </c>
      <c r="K43" s="71">
        <v>-11830.8</v>
      </c>
      <c r="L43" s="72">
        <v>-8.7283524935873409</v>
      </c>
      <c r="M43" s="72">
        <v>-0.34741606653818802</v>
      </c>
      <c r="N43" s="71">
        <v>850612.18</v>
      </c>
      <c r="O43" s="71">
        <v>38604540.359999999</v>
      </c>
      <c r="P43" s="71">
        <v>39</v>
      </c>
      <c r="Q43" s="71">
        <v>105</v>
      </c>
      <c r="R43" s="72">
        <v>-62.857142857142897</v>
      </c>
      <c r="S43" s="71">
        <v>1461.91153846154</v>
      </c>
      <c r="T43" s="71">
        <v>1413.7324761904799</v>
      </c>
      <c r="U43" s="73">
        <v>3.2956209047890899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35153.879999999997</v>
      </c>
      <c r="E44" s="71">
        <v>10549.479600000001</v>
      </c>
      <c r="F44" s="72">
        <v>333.22856987182598</v>
      </c>
      <c r="G44" s="71">
        <v>75606.87</v>
      </c>
      <c r="H44" s="72">
        <v>-53.5043839270162</v>
      </c>
      <c r="I44" s="71">
        <v>4736.93</v>
      </c>
      <c r="J44" s="72">
        <v>13.4748426062785</v>
      </c>
      <c r="K44" s="71">
        <v>8579.89</v>
      </c>
      <c r="L44" s="72">
        <v>11.348029616885301</v>
      </c>
      <c r="M44" s="72">
        <v>-0.447903178245875</v>
      </c>
      <c r="N44" s="71">
        <v>438872.92</v>
      </c>
      <c r="O44" s="71">
        <v>14287531.359999999</v>
      </c>
      <c r="P44" s="71">
        <v>38</v>
      </c>
      <c r="Q44" s="71">
        <v>66</v>
      </c>
      <c r="R44" s="72">
        <v>-42.424242424242401</v>
      </c>
      <c r="S44" s="71">
        <v>925.10210526315802</v>
      </c>
      <c r="T44" s="71">
        <v>1127.3253030302999</v>
      </c>
      <c r="U44" s="73">
        <v>-21.859554379634702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20909.037899999999</v>
      </c>
      <c r="E45" s="77"/>
      <c r="F45" s="77"/>
      <c r="G45" s="76">
        <v>14814.805899999999</v>
      </c>
      <c r="H45" s="78">
        <v>41.136090753642598</v>
      </c>
      <c r="I45" s="76">
        <v>3591.6916999999999</v>
      </c>
      <c r="J45" s="78">
        <v>17.177699505724298</v>
      </c>
      <c r="K45" s="76">
        <v>1693.8768</v>
      </c>
      <c r="L45" s="78">
        <v>11.4336752802141</v>
      </c>
      <c r="M45" s="78">
        <v>1.1203972449472099</v>
      </c>
      <c r="N45" s="76">
        <v>116867.11229999999</v>
      </c>
      <c r="O45" s="76">
        <v>3880108.3231000002</v>
      </c>
      <c r="P45" s="76">
        <v>11</v>
      </c>
      <c r="Q45" s="76">
        <v>23</v>
      </c>
      <c r="R45" s="78">
        <v>-52.173913043478301</v>
      </c>
      <c r="S45" s="76">
        <v>1900.82162727273</v>
      </c>
      <c r="T45" s="76">
        <v>849.94425217391301</v>
      </c>
      <c r="U45" s="79">
        <v>55.285428154907898</v>
      </c>
      <c r="V45" s="40"/>
      <c r="W45" s="40"/>
    </row>
  </sheetData>
  <mergeCells count="43">
    <mergeCell ref="B17:C1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46837</v>
      </c>
      <c r="D2" s="32">
        <v>435867.161667521</v>
      </c>
      <c r="E2" s="32">
        <v>327427.92321367498</v>
      </c>
      <c r="F2" s="32">
        <v>108439.238453846</v>
      </c>
      <c r="G2" s="32">
        <v>327427.92321367498</v>
      </c>
      <c r="H2" s="32">
        <v>0.248789649669831</v>
      </c>
    </row>
    <row r="3" spans="1:8" ht="14.25" x14ac:dyDescent="0.2">
      <c r="A3" s="32">
        <v>2</v>
      </c>
      <c r="B3" s="33">
        <v>13</v>
      </c>
      <c r="C3" s="32">
        <v>5454</v>
      </c>
      <c r="D3" s="32">
        <v>56638.983952250201</v>
      </c>
      <c r="E3" s="32">
        <v>43815.814193835598</v>
      </c>
      <c r="F3" s="32">
        <v>12823.1697584146</v>
      </c>
      <c r="G3" s="32">
        <v>43815.814193835598</v>
      </c>
      <c r="H3" s="32">
        <v>0.226401832512131</v>
      </c>
    </row>
    <row r="4" spans="1:8" ht="14.25" x14ac:dyDescent="0.2">
      <c r="A4" s="32">
        <v>3</v>
      </c>
      <c r="B4" s="33">
        <v>14</v>
      </c>
      <c r="C4" s="32">
        <v>98870</v>
      </c>
      <c r="D4" s="32">
        <v>88336.470792307693</v>
      </c>
      <c r="E4" s="32">
        <v>61756.483605982903</v>
      </c>
      <c r="F4" s="32">
        <v>26579.987186324801</v>
      </c>
      <c r="G4" s="32">
        <v>61756.483605982903</v>
      </c>
      <c r="H4" s="32">
        <v>0.30089482801297701</v>
      </c>
    </row>
    <row r="5" spans="1:8" ht="14.25" x14ac:dyDescent="0.2">
      <c r="A5" s="32">
        <v>4</v>
      </c>
      <c r="B5" s="33">
        <v>15</v>
      </c>
      <c r="C5" s="32">
        <v>2978</v>
      </c>
      <c r="D5" s="32">
        <v>52668.362694017102</v>
      </c>
      <c r="E5" s="32">
        <v>41033.896785470097</v>
      </c>
      <c r="F5" s="32">
        <v>11634.465908546999</v>
      </c>
      <c r="G5" s="32">
        <v>41033.896785470097</v>
      </c>
      <c r="H5" s="32">
        <v>0.22090046687304099</v>
      </c>
    </row>
    <row r="6" spans="1:8" ht="14.25" x14ac:dyDescent="0.2">
      <c r="A6" s="32">
        <v>5</v>
      </c>
      <c r="B6" s="33">
        <v>16</v>
      </c>
      <c r="C6" s="32">
        <v>2027</v>
      </c>
      <c r="D6" s="32">
        <v>118636.285911966</v>
      </c>
      <c r="E6" s="32">
        <v>95244.972174359005</v>
      </c>
      <c r="F6" s="32">
        <v>23391.313737606801</v>
      </c>
      <c r="G6" s="32">
        <v>95244.972174359005</v>
      </c>
      <c r="H6" s="32">
        <v>0.19716829094737801</v>
      </c>
    </row>
    <row r="7" spans="1:8" ht="14.25" x14ac:dyDescent="0.2">
      <c r="A7" s="32">
        <v>6</v>
      </c>
      <c r="B7" s="33">
        <v>17</v>
      </c>
      <c r="C7" s="32">
        <v>13412</v>
      </c>
      <c r="D7" s="32">
        <v>184060.28730940199</v>
      </c>
      <c r="E7" s="32">
        <v>128391.239174359</v>
      </c>
      <c r="F7" s="32">
        <v>55669.0481350427</v>
      </c>
      <c r="G7" s="32">
        <v>128391.239174359</v>
      </c>
      <c r="H7" s="32">
        <v>0.30245007735679602</v>
      </c>
    </row>
    <row r="8" spans="1:8" ht="14.25" x14ac:dyDescent="0.2">
      <c r="A8" s="32">
        <v>7</v>
      </c>
      <c r="B8" s="33">
        <v>18</v>
      </c>
      <c r="C8" s="32">
        <v>43096</v>
      </c>
      <c r="D8" s="32">
        <v>126642.737266667</v>
      </c>
      <c r="E8" s="32">
        <v>97073.5544854701</v>
      </c>
      <c r="F8" s="32">
        <v>29569.1827811966</v>
      </c>
      <c r="G8" s="32">
        <v>97073.5544854701</v>
      </c>
      <c r="H8" s="32">
        <v>0.23348502582452799</v>
      </c>
    </row>
    <row r="9" spans="1:8" ht="14.25" x14ac:dyDescent="0.2">
      <c r="A9" s="32">
        <v>8</v>
      </c>
      <c r="B9" s="33">
        <v>19</v>
      </c>
      <c r="C9" s="32">
        <v>12207</v>
      </c>
      <c r="D9" s="32">
        <v>82428.359166666705</v>
      </c>
      <c r="E9" s="32">
        <v>60710.667585470102</v>
      </c>
      <c r="F9" s="32">
        <v>21717.691581196599</v>
      </c>
      <c r="G9" s="32">
        <v>60710.667585470102</v>
      </c>
      <c r="H9" s="32">
        <v>0.263473539941324</v>
      </c>
    </row>
    <row r="10" spans="1:8" ht="14.25" x14ac:dyDescent="0.2">
      <c r="A10" s="32">
        <v>9</v>
      </c>
      <c r="B10" s="33">
        <v>21</v>
      </c>
      <c r="C10" s="32">
        <v>141826</v>
      </c>
      <c r="D10" s="32">
        <v>676209.77225812001</v>
      </c>
      <c r="E10" s="32">
        <v>649544.90602734999</v>
      </c>
      <c r="F10" s="32">
        <v>26664.866230769199</v>
      </c>
      <c r="G10" s="32">
        <v>649544.90602734999</v>
      </c>
      <c r="H10" s="35">
        <v>3.9432831829278599E-2</v>
      </c>
    </row>
    <row r="11" spans="1:8" ht="14.25" x14ac:dyDescent="0.2">
      <c r="A11" s="32">
        <v>10</v>
      </c>
      <c r="B11" s="33">
        <v>22</v>
      </c>
      <c r="C11" s="32">
        <v>29423</v>
      </c>
      <c r="D11" s="32">
        <v>382599.09153589699</v>
      </c>
      <c r="E11" s="32">
        <v>331009.403608547</v>
      </c>
      <c r="F11" s="32">
        <v>51589.687927350402</v>
      </c>
      <c r="G11" s="32">
        <v>331009.403608547</v>
      </c>
      <c r="H11" s="32">
        <v>0.13484006906616</v>
      </c>
    </row>
    <row r="12" spans="1:8" ht="14.25" x14ac:dyDescent="0.2">
      <c r="A12" s="32">
        <v>11</v>
      </c>
      <c r="B12" s="33">
        <v>23</v>
      </c>
      <c r="C12" s="32">
        <v>173636.83300000001</v>
      </c>
      <c r="D12" s="32">
        <v>1298235.3773956699</v>
      </c>
      <c r="E12" s="32">
        <v>1089766.7507710201</v>
      </c>
      <c r="F12" s="32">
        <v>208468.62662465</v>
      </c>
      <c r="G12" s="32">
        <v>1089766.7507710201</v>
      </c>
      <c r="H12" s="32">
        <v>0.160578451530761</v>
      </c>
    </row>
    <row r="13" spans="1:8" ht="14.25" x14ac:dyDescent="0.2">
      <c r="A13" s="32">
        <v>12</v>
      </c>
      <c r="B13" s="33">
        <v>24</v>
      </c>
      <c r="C13" s="32">
        <v>12509.335999999999</v>
      </c>
      <c r="D13" s="32">
        <v>332712.24016495701</v>
      </c>
      <c r="E13" s="32">
        <v>294589.65693846199</v>
      </c>
      <c r="F13" s="32">
        <v>38122.583226495699</v>
      </c>
      <c r="G13" s="32">
        <v>294589.65693846199</v>
      </c>
      <c r="H13" s="32">
        <v>0.114581246567889</v>
      </c>
    </row>
    <row r="14" spans="1:8" ht="14.25" x14ac:dyDescent="0.2">
      <c r="A14" s="32">
        <v>13</v>
      </c>
      <c r="B14" s="33">
        <v>25</v>
      </c>
      <c r="C14" s="32">
        <v>72764</v>
      </c>
      <c r="D14" s="32">
        <v>755028.98250000004</v>
      </c>
      <c r="E14" s="32">
        <v>688870.31209999998</v>
      </c>
      <c r="F14" s="32">
        <v>66158.670400000003</v>
      </c>
      <c r="G14" s="32">
        <v>688870.31209999998</v>
      </c>
      <c r="H14" s="32">
        <v>8.7624014353647695E-2</v>
      </c>
    </row>
    <row r="15" spans="1:8" ht="14.25" x14ac:dyDescent="0.2">
      <c r="A15" s="32">
        <v>14</v>
      </c>
      <c r="B15" s="33">
        <v>26</v>
      </c>
      <c r="C15" s="32">
        <v>54169</v>
      </c>
      <c r="D15" s="32">
        <v>277905.23519022</v>
      </c>
      <c r="E15" s="32">
        <v>249305.76182578501</v>
      </c>
      <c r="F15" s="32">
        <v>28599.473364435398</v>
      </c>
      <c r="G15" s="32">
        <v>249305.76182578501</v>
      </c>
      <c r="H15" s="32">
        <v>0.102910883794109</v>
      </c>
    </row>
    <row r="16" spans="1:8" ht="14.25" x14ac:dyDescent="0.2">
      <c r="A16" s="32">
        <v>15</v>
      </c>
      <c r="B16" s="33">
        <v>27</v>
      </c>
      <c r="C16" s="32">
        <v>144267.959</v>
      </c>
      <c r="D16" s="32">
        <v>1040274.9860897399</v>
      </c>
      <c r="E16" s="32">
        <v>911061.49276923097</v>
      </c>
      <c r="F16" s="32">
        <v>129213.49332051299</v>
      </c>
      <c r="G16" s="32">
        <v>911061.49276923097</v>
      </c>
      <c r="H16" s="32">
        <v>0.124210901010135</v>
      </c>
    </row>
    <row r="17" spans="1:8" ht="14.25" x14ac:dyDescent="0.2">
      <c r="A17" s="32">
        <v>16</v>
      </c>
      <c r="B17" s="33">
        <v>29</v>
      </c>
      <c r="C17" s="32">
        <v>152466</v>
      </c>
      <c r="D17" s="32">
        <v>1964468.2491094</v>
      </c>
      <c r="E17" s="32">
        <v>1696601.43718803</v>
      </c>
      <c r="F17" s="32">
        <v>267866.811921368</v>
      </c>
      <c r="G17" s="32">
        <v>1696601.43718803</v>
      </c>
      <c r="H17" s="32">
        <v>0.13635588767739401</v>
      </c>
    </row>
    <row r="18" spans="1:8" ht="14.25" x14ac:dyDescent="0.2">
      <c r="A18" s="32">
        <v>17</v>
      </c>
      <c r="B18" s="33">
        <v>31</v>
      </c>
      <c r="C18" s="32">
        <v>25849.743999999999</v>
      </c>
      <c r="D18" s="32">
        <v>198736.17759276199</v>
      </c>
      <c r="E18" s="32">
        <v>166030.103575193</v>
      </c>
      <c r="F18" s="32">
        <v>32706.074017568098</v>
      </c>
      <c r="G18" s="32">
        <v>166030.103575193</v>
      </c>
      <c r="H18" s="32">
        <v>0.164570308303843</v>
      </c>
    </row>
    <row r="19" spans="1:8" ht="14.25" x14ac:dyDescent="0.2">
      <c r="A19" s="32">
        <v>18</v>
      </c>
      <c r="B19" s="33">
        <v>32</v>
      </c>
      <c r="C19" s="32">
        <v>13795.018</v>
      </c>
      <c r="D19" s="32">
        <v>176746.81328962301</v>
      </c>
      <c r="E19" s="32">
        <v>160068.35062487199</v>
      </c>
      <c r="F19" s="32">
        <v>16678.462664750801</v>
      </c>
      <c r="G19" s="32">
        <v>160068.35062487199</v>
      </c>
      <c r="H19" s="32">
        <v>9.4363583446457594E-2</v>
      </c>
    </row>
    <row r="20" spans="1:8" ht="14.25" x14ac:dyDescent="0.2">
      <c r="A20" s="32">
        <v>19</v>
      </c>
      <c r="B20" s="33">
        <v>33</v>
      </c>
      <c r="C20" s="32">
        <v>36346.468999999997</v>
      </c>
      <c r="D20" s="32">
        <v>468242.96026457899</v>
      </c>
      <c r="E20" s="32">
        <v>364449.16935221798</v>
      </c>
      <c r="F20" s="32">
        <v>103793.790912361</v>
      </c>
      <c r="G20" s="32">
        <v>364449.16935221798</v>
      </c>
      <c r="H20" s="32">
        <v>0.22166652725267399</v>
      </c>
    </row>
    <row r="21" spans="1:8" ht="14.25" x14ac:dyDescent="0.2">
      <c r="A21" s="32">
        <v>20</v>
      </c>
      <c r="B21" s="33">
        <v>34</v>
      </c>
      <c r="C21" s="32">
        <v>35166.548999999999</v>
      </c>
      <c r="D21" s="32">
        <v>192556.078996642</v>
      </c>
      <c r="E21" s="32">
        <v>138084.01277680599</v>
      </c>
      <c r="F21" s="32">
        <v>54472.0662198356</v>
      </c>
      <c r="G21" s="32">
        <v>138084.01277680599</v>
      </c>
      <c r="H21" s="32">
        <v>0.28288936139370402</v>
      </c>
    </row>
    <row r="22" spans="1:8" ht="14.25" x14ac:dyDescent="0.2">
      <c r="A22" s="32">
        <v>21</v>
      </c>
      <c r="B22" s="33">
        <v>35</v>
      </c>
      <c r="C22" s="32">
        <v>27524.794999999998</v>
      </c>
      <c r="D22" s="32">
        <v>668928.83364070801</v>
      </c>
      <c r="E22" s="32">
        <v>645799.27275221201</v>
      </c>
      <c r="F22" s="32">
        <v>23129.560888495598</v>
      </c>
      <c r="G22" s="32">
        <v>645799.27275221201</v>
      </c>
      <c r="H22" s="32">
        <v>3.4577012867887301E-2</v>
      </c>
    </row>
    <row r="23" spans="1:8" ht="14.25" x14ac:dyDescent="0.2">
      <c r="A23" s="32">
        <v>22</v>
      </c>
      <c r="B23" s="33">
        <v>36</v>
      </c>
      <c r="C23" s="32">
        <v>112896.625</v>
      </c>
      <c r="D23" s="32">
        <v>548110.02050619503</v>
      </c>
      <c r="E23" s="32">
        <v>459008.03170772601</v>
      </c>
      <c r="F23" s="32">
        <v>89101.988798468898</v>
      </c>
      <c r="G23" s="32">
        <v>459008.03170772601</v>
      </c>
      <c r="H23" s="32">
        <v>0.162562232881969</v>
      </c>
    </row>
    <row r="24" spans="1:8" ht="14.25" x14ac:dyDescent="0.2">
      <c r="A24" s="32">
        <v>23</v>
      </c>
      <c r="B24" s="33">
        <v>37</v>
      </c>
      <c r="C24" s="32">
        <v>104547.295</v>
      </c>
      <c r="D24" s="32">
        <v>928759.44715663698</v>
      </c>
      <c r="E24" s="32">
        <v>823907.139996137</v>
      </c>
      <c r="F24" s="32">
        <v>104852.3071605</v>
      </c>
      <c r="G24" s="32">
        <v>823907.139996137</v>
      </c>
      <c r="H24" s="32">
        <v>0.11289501009276599</v>
      </c>
    </row>
    <row r="25" spans="1:8" ht="14.25" x14ac:dyDescent="0.2">
      <c r="A25" s="32">
        <v>24</v>
      </c>
      <c r="B25" s="33">
        <v>38</v>
      </c>
      <c r="C25" s="32">
        <v>168700.421</v>
      </c>
      <c r="D25" s="32">
        <v>618435.30643716804</v>
      </c>
      <c r="E25" s="32">
        <v>578549.41624159296</v>
      </c>
      <c r="F25" s="32">
        <v>39885.890195575201</v>
      </c>
      <c r="G25" s="32">
        <v>578549.41624159296</v>
      </c>
      <c r="H25" s="32">
        <v>6.4494846559391195E-2</v>
      </c>
    </row>
    <row r="26" spans="1:8" ht="14.25" x14ac:dyDescent="0.2">
      <c r="A26" s="32">
        <v>25</v>
      </c>
      <c r="B26" s="33">
        <v>39</v>
      </c>
      <c r="C26" s="32">
        <v>65458.305999999997</v>
      </c>
      <c r="D26" s="32">
        <v>106479.62375407301</v>
      </c>
      <c r="E26" s="32">
        <v>76426.671118516097</v>
      </c>
      <c r="F26" s="32">
        <v>30052.952635557001</v>
      </c>
      <c r="G26" s="32">
        <v>76426.671118516097</v>
      </c>
      <c r="H26" s="32">
        <v>0.28224134887035002</v>
      </c>
    </row>
    <row r="27" spans="1:8" ht="14.25" x14ac:dyDescent="0.2">
      <c r="A27" s="32">
        <v>26</v>
      </c>
      <c r="B27" s="33">
        <v>42</v>
      </c>
      <c r="C27" s="32">
        <v>5865.55</v>
      </c>
      <c r="D27" s="32">
        <v>108600.1351</v>
      </c>
      <c r="E27" s="32">
        <v>90660.290800000002</v>
      </c>
      <c r="F27" s="32">
        <v>17939.844300000001</v>
      </c>
      <c r="G27" s="32">
        <v>90660.290800000002</v>
      </c>
      <c r="H27" s="32">
        <v>0.16519173096314099</v>
      </c>
    </row>
    <row r="28" spans="1:8" ht="14.25" x14ac:dyDescent="0.2">
      <c r="A28" s="32">
        <v>27</v>
      </c>
      <c r="B28" s="33">
        <v>75</v>
      </c>
      <c r="C28" s="32">
        <v>151</v>
      </c>
      <c r="D28" s="32">
        <v>121280.256410256</v>
      </c>
      <c r="E28" s="32">
        <v>116589.976068376</v>
      </c>
      <c r="F28" s="32">
        <v>4690.2803418803396</v>
      </c>
      <c r="G28" s="32">
        <v>116589.976068376</v>
      </c>
      <c r="H28" s="32">
        <v>3.8673074090596102E-2</v>
      </c>
    </row>
    <row r="29" spans="1:8" ht="14.25" x14ac:dyDescent="0.2">
      <c r="A29" s="32">
        <v>28</v>
      </c>
      <c r="B29" s="33">
        <v>76</v>
      </c>
      <c r="C29" s="32">
        <v>1478</v>
      </c>
      <c r="D29" s="32">
        <v>255953.01429743599</v>
      </c>
      <c r="E29" s="32">
        <v>238284.000957265</v>
      </c>
      <c r="F29" s="32">
        <v>17669.013340170899</v>
      </c>
      <c r="G29" s="32">
        <v>238284.000957265</v>
      </c>
      <c r="H29" s="32">
        <v>6.90322533949074E-2</v>
      </c>
    </row>
    <row r="30" spans="1:8" ht="14.25" x14ac:dyDescent="0.2">
      <c r="A30" s="32">
        <v>29</v>
      </c>
      <c r="B30" s="33">
        <v>99</v>
      </c>
      <c r="C30" s="32">
        <v>11</v>
      </c>
      <c r="D30" s="32">
        <v>20909.037894259101</v>
      </c>
      <c r="E30" s="32">
        <v>17317.3461160275</v>
      </c>
      <c r="F30" s="32">
        <v>3591.6917782316</v>
      </c>
      <c r="G30" s="32">
        <v>17317.3461160275</v>
      </c>
      <c r="H30" s="32">
        <v>0.17177699884592701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61</v>
      </c>
      <c r="D32" s="38">
        <v>99477.88</v>
      </c>
      <c r="E32" s="38">
        <v>96369.09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48</v>
      </c>
      <c r="D33" s="38">
        <v>132482.94</v>
      </c>
      <c r="E33" s="38">
        <v>157585.79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88</v>
      </c>
      <c r="D34" s="38">
        <v>213632.45</v>
      </c>
      <c r="E34" s="38">
        <v>252144.56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67</v>
      </c>
      <c r="D35" s="38">
        <v>118159.12</v>
      </c>
      <c r="E35" s="38">
        <v>144154.87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12</v>
      </c>
      <c r="D36" s="38">
        <v>8.56</v>
      </c>
      <c r="E36" s="38">
        <v>0.86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39</v>
      </c>
      <c r="D37" s="38">
        <v>57014.55</v>
      </c>
      <c r="E37" s="38">
        <v>64735.14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34</v>
      </c>
      <c r="D38" s="38">
        <v>35153.879999999997</v>
      </c>
      <c r="E38" s="38">
        <v>30416.95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2015-06-09T00:19:34Z</dcterms:modified>
</cp:coreProperties>
</file>