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<sst xmlns="http://schemas.openxmlformats.org/spreadsheetml/2006/main" count="117" uniqueCount="74">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</sst>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21892731.974300001</v>
      </c>
      <c r="F3" s="25">
        <f>RA!I7</f>
        <v>988680.80070000002</v>
      </c>
      <c r="G3" s="16">
        <f>SUM(G4:G40)</f>
        <v>20904051.173600003</v>
      </c>
      <c r="H3" s="27">
        <f>RA!J7</f>
        <v>4.5160229516381003</v>
      </c>
      <c r="I3" s="20">
        <f>SUM(I4:I40)</f>
        <v>21892738.054180067</v>
      </c>
      <c r="J3" s="21">
        <f>SUM(J4:J40)</f>
        <v>20904051.226214193</v>
      </c>
      <c r="K3" s="22">
        <f>E3-I3</f>
        <v>-6.079880066215992</v>
      </c>
      <c r="L3" s="22">
        <f>G3-J3</f>
        <v>-5.2614189684391022E-2</v>
      </c>
    </row>
    <row r="4" spans="1:13" x14ac:dyDescent="0.15">
      <c r="A4" s="44">
        <f>RA!A8</f>
        <v>42181</v>
      </c>
      <c r="B4" s="12">
        <v>12</v>
      </c>
      <c r="C4" s="42" t="s">
        <v>6</v>
      </c>
      <c r="D4" s="42"/>
      <c r="E4" s="15">
        <f>VLOOKUP(C4,RA!B8:D36,3,0)</f>
        <v>672854.04339999997</v>
      </c>
      <c r="F4" s="25">
        <f>VLOOKUP(C4,RA!B8:I39,8,0)</f>
        <v>125124.3434</v>
      </c>
      <c r="G4" s="16">
        <f t="shared" ref="G4:G40" si="0">E4-F4</f>
        <v>547729.69999999995</v>
      </c>
      <c r="H4" s="27">
        <f>RA!J8</f>
        <v>18.596060264085502</v>
      </c>
      <c r="I4" s="20">
        <f>VLOOKUP(B4,RMS!B:D,3,FALSE)</f>
        <v>672854.88247094001</v>
      </c>
      <c r="J4" s="21">
        <f>VLOOKUP(B4,RMS!B:E,4,FALSE)</f>
        <v>547729.71297692298</v>
      </c>
      <c r="K4" s="22">
        <f t="shared" ref="K4:K40" si="1">E4-I4</f>
        <v>-0.83907094004098326</v>
      </c>
      <c r="L4" s="22">
        <f t="shared" ref="L4:L40" si="2">G4-J4</f>
        <v>-1.2976923026144505E-2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74508.377099999998</v>
      </c>
      <c r="F5" s="25">
        <f>VLOOKUP(C5,RA!B9:I40,8,0)</f>
        <v>16940.845099999999</v>
      </c>
      <c r="G5" s="16">
        <f t="shared" si="0"/>
        <v>57567.531999999999</v>
      </c>
      <c r="H5" s="27">
        <f>RA!J9</f>
        <v>22.7368327688351</v>
      </c>
      <c r="I5" s="20">
        <f>VLOOKUP(B5,RMS!B:D,3,FALSE)</f>
        <v>74508.412186899601</v>
      </c>
      <c r="J5" s="21">
        <f>VLOOKUP(B5,RMS!B:E,4,FALSE)</f>
        <v>57567.528478723201</v>
      </c>
      <c r="K5" s="22">
        <f t="shared" si="1"/>
        <v>-3.5086899602902122E-2</v>
      </c>
      <c r="L5" s="22">
        <f t="shared" si="2"/>
        <v>3.5212767979828641E-3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128368.4313</v>
      </c>
      <c r="F6" s="25">
        <f>VLOOKUP(C6,RA!B10:I41,8,0)</f>
        <v>34474.339899999999</v>
      </c>
      <c r="G6" s="16">
        <f t="shared" si="0"/>
        <v>93894.091400000005</v>
      </c>
      <c r="H6" s="27">
        <f>RA!J10</f>
        <v>26.855777196055801</v>
      </c>
      <c r="I6" s="20">
        <f>VLOOKUP(B6,RMS!B:D,3,FALSE)</f>
        <v>128370.517138462</v>
      </c>
      <c r="J6" s="21">
        <f>VLOOKUP(B6,RMS!B:E,4,FALSE)</f>
        <v>93894.091191453001</v>
      </c>
      <c r="K6" s="22">
        <f>E6-I6</f>
        <v>-2.0858384620078141</v>
      </c>
      <c r="L6" s="22">
        <f t="shared" si="2"/>
        <v>2.0854700414929539E-4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69330.181200000006</v>
      </c>
      <c r="F7" s="25">
        <f>VLOOKUP(C7,RA!B11:I42,8,0)</f>
        <v>8528.5822000000007</v>
      </c>
      <c r="G7" s="16">
        <f t="shared" si="0"/>
        <v>60801.599000000002</v>
      </c>
      <c r="H7" s="27">
        <f>RA!J11</f>
        <v>12.301398975717699</v>
      </c>
      <c r="I7" s="20">
        <f>VLOOKUP(B7,RMS!B:D,3,FALSE)</f>
        <v>69330.268158974402</v>
      </c>
      <c r="J7" s="21">
        <f>VLOOKUP(B7,RMS!B:E,4,FALSE)</f>
        <v>60801.599127350397</v>
      </c>
      <c r="K7" s="22">
        <f t="shared" si="1"/>
        <v>-8.6958974396111444E-2</v>
      </c>
      <c r="L7" s="22">
        <f t="shared" si="2"/>
        <v>-1.2735039490507916E-4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286956.35629999998</v>
      </c>
      <c r="F8" s="25">
        <f>VLOOKUP(C8,RA!B12:I43,8,0)</f>
        <v>31212.315900000001</v>
      </c>
      <c r="G8" s="16">
        <f t="shared" si="0"/>
        <v>255744.0404</v>
      </c>
      <c r="H8" s="27">
        <f>RA!J12</f>
        <v>10.877025448207499</v>
      </c>
      <c r="I8" s="20">
        <f>VLOOKUP(B8,RMS!B:D,3,FALSE)</f>
        <v>286956.41227863199</v>
      </c>
      <c r="J8" s="21">
        <f>VLOOKUP(B8,RMS!B:E,4,FALSE)</f>
        <v>255744.04307521399</v>
      </c>
      <c r="K8" s="22">
        <f t="shared" si="1"/>
        <v>-5.5978632008191198E-2</v>
      </c>
      <c r="L8" s="22">
        <f t="shared" si="2"/>
        <v>-2.6752139965537935E-3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297720.55969999998</v>
      </c>
      <c r="F9" s="25">
        <f>VLOOKUP(C9,RA!B13:I44,8,0)</f>
        <v>66762.192999999999</v>
      </c>
      <c r="G9" s="16">
        <f t="shared" si="0"/>
        <v>230958.36669999998</v>
      </c>
      <c r="H9" s="27">
        <f>RA!J13</f>
        <v>22.424448303897201</v>
      </c>
      <c r="I9" s="20">
        <f>VLOOKUP(B9,RMS!B:D,3,FALSE)</f>
        <v>297720.81677350402</v>
      </c>
      <c r="J9" s="21">
        <f>VLOOKUP(B9,RMS!B:E,4,FALSE)</f>
        <v>230958.366673504</v>
      </c>
      <c r="K9" s="22">
        <f t="shared" si="1"/>
        <v>-0.25707350403536111</v>
      </c>
      <c r="L9" s="22">
        <f t="shared" si="2"/>
        <v>2.649598172865808E-5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158473.57800000001</v>
      </c>
      <c r="F10" s="25">
        <f>VLOOKUP(C10,RA!B14:I45,8,0)</f>
        <v>26135.883000000002</v>
      </c>
      <c r="G10" s="16">
        <f t="shared" si="0"/>
        <v>132337.69500000001</v>
      </c>
      <c r="H10" s="27">
        <f>RA!J14</f>
        <v>16.492265354165198</v>
      </c>
      <c r="I10" s="20">
        <f>VLOOKUP(B10,RMS!B:D,3,FALSE)</f>
        <v>158473.58596153799</v>
      </c>
      <c r="J10" s="21">
        <f>VLOOKUP(B10,RMS!B:E,4,FALSE)</f>
        <v>132337.690311966</v>
      </c>
      <c r="K10" s="22">
        <f t="shared" si="1"/>
        <v>-7.9615379800088704E-3</v>
      </c>
      <c r="L10" s="22">
        <f t="shared" si="2"/>
        <v>4.6880340087227523E-3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149807.86859999999</v>
      </c>
      <c r="F11" s="25">
        <f>VLOOKUP(C11,RA!B15:I46,8,0)</f>
        <v>20326.2955</v>
      </c>
      <c r="G11" s="16">
        <f t="shared" si="0"/>
        <v>129481.57309999998</v>
      </c>
      <c r="H11" s="27">
        <f>RA!J15</f>
        <v>13.568242903363799</v>
      </c>
      <c r="I11" s="20">
        <f>VLOOKUP(B11,RMS!B:D,3,FALSE)</f>
        <v>149808.10544188</v>
      </c>
      <c r="J11" s="21">
        <f>VLOOKUP(B11,RMS!B:E,4,FALSE)</f>
        <v>129481.571820513</v>
      </c>
      <c r="K11" s="22">
        <f t="shared" si="1"/>
        <v>-0.23684188001789153</v>
      </c>
      <c r="L11" s="22">
        <f t="shared" si="2"/>
        <v>1.2794869835488498E-3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916761.3273</v>
      </c>
      <c r="F12" s="25">
        <f>VLOOKUP(C12,RA!B16:I47,8,0)</f>
        <v>13368.4915</v>
      </c>
      <c r="G12" s="16">
        <f t="shared" si="0"/>
        <v>903392.8358</v>
      </c>
      <c r="H12" s="27">
        <f>RA!J16</f>
        <v>1.4582303050862999</v>
      </c>
      <c r="I12" s="20">
        <f>VLOOKUP(B12,RMS!B:D,3,FALSE)</f>
        <v>916760.62718717905</v>
      </c>
      <c r="J12" s="21">
        <f>VLOOKUP(B12,RMS!B:E,4,FALSE)</f>
        <v>903392.83570512803</v>
      </c>
      <c r="K12" s="22">
        <f t="shared" si="1"/>
        <v>0.7001128209521994</v>
      </c>
      <c r="L12" s="22">
        <f t="shared" si="2"/>
        <v>9.4871968030929565E-5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482614.59029999998</v>
      </c>
      <c r="F13" s="25">
        <f>VLOOKUP(C13,RA!B17:I48,8,0)</f>
        <v>51302.510300000002</v>
      </c>
      <c r="G13" s="16">
        <f t="shared" si="0"/>
        <v>431312.07999999996</v>
      </c>
      <c r="H13" s="27">
        <f>RA!J17</f>
        <v>10.6301200442593</v>
      </c>
      <c r="I13" s="20">
        <f>VLOOKUP(B13,RMS!B:D,3,FALSE)</f>
        <v>482614.57632734999</v>
      </c>
      <c r="J13" s="21">
        <f>VLOOKUP(B13,RMS!B:E,4,FALSE)</f>
        <v>431312.07877094002</v>
      </c>
      <c r="K13" s="22">
        <f t="shared" si="1"/>
        <v>1.3972649991046637E-2</v>
      </c>
      <c r="L13" s="22">
        <f t="shared" si="2"/>
        <v>1.2290599406696856E-3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1686798.9457</v>
      </c>
      <c r="F14" s="25">
        <f>VLOOKUP(C14,RA!B18:I49,8,0)</f>
        <v>194907.50459999999</v>
      </c>
      <c r="G14" s="16">
        <f t="shared" si="0"/>
        <v>1491891.4410999999</v>
      </c>
      <c r="H14" s="27">
        <f>RA!J18</f>
        <v>11.5548746990185</v>
      </c>
      <c r="I14" s="20">
        <f>VLOOKUP(B14,RMS!B:D,3,FALSE)</f>
        <v>1686798.5457874399</v>
      </c>
      <c r="J14" s="21">
        <f>VLOOKUP(B14,RMS!B:E,4,FALSE)</f>
        <v>1491891.4428632101</v>
      </c>
      <c r="K14" s="22">
        <f t="shared" si="1"/>
        <v>0.39991256012581289</v>
      </c>
      <c r="L14" s="22">
        <f t="shared" si="2"/>
        <v>-1.7632101662456989E-3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453322.53759999998</v>
      </c>
      <c r="F15" s="25">
        <f>VLOOKUP(C15,RA!B19:I50,8,0)</f>
        <v>13152.2682</v>
      </c>
      <c r="G15" s="16">
        <f t="shared" si="0"/>
        <v>440170.26939999999</v>
      </c>
      <c r="H15" s="27">
        <f>RA!J19</f>
        <v>2.9013047243649801</v>
      </c>
      <c r="I15" s="20">
        <f>VLOOKUP(B15,RMS!B:D,3,FALSE)</f>
        <v>453322.56755982898</v>
      </c>
      <c r="J15" s="21">
        <f>VLOOKUP(B15,RMS!B:E,4,FALSE)</f>
        <v>440170.27021453</v>
      </c>
      <c r="K15" s="22">
        <f t="shared" si="1"/>
        <v>-2.9959829000290483E-2</v>
      </c>
      <c r="L15" s="22">
        <f t="shared" si="2"/>
        <v>-8.1453000893816352E-4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993475.50219999999</v>
      </c>
      <c r="F16" s="25">
        <f>VLOOKUP(C16,RA!B20:I51,8,0)</f>
        <v>55977.933400000002</v>
      </c>
      <c r="G16" s="16">
        <f t="shared" si="0"/>
        <v>937497.56880000001</v>
      </c>
      <c r="H16" s="27">
        <f>RA!J20</f>
        <v>5.6345559881486498</v>
      </c>
      <c r="I16" s="20">
        <f>VLOOKUP(B16,RMS!B:D,3,FALSE)</f>
        <v>993475.75650683802</v>
      </c>
      <c r="J16" s="21">
        <f>VLOOKUP(B16,RMS!B:E,4,FALSE)</f>
        <v>937497.56878119695</v>
      </c>
      <c r="K16" s="22">
        <f t="shared" si="1"/>
        <v>-0.25430683803278953</v>
      </c>
      <c r="L16" s="22">
        <f t="shared" si="2"/>
        <v>1.880305353552103E-5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327777.08689999999</v>
      </c>
      <c r="F17" s="25">
        <f>VLOOKUP(C17,RA!B21:I52,8,0)</f>
        <v>31342.771700000001</v>
      </c>
      <c r="G17" s="16">
        <f t="shared" si="0"/>
        <v>296434.31520000001</v>
      </c>
      <c r="H17" s="27">
        <f>RA!J21</f>
        <v>9.5622216904875401</v>
      </c>
      <c r="I17" s="20">
        <f>VLOOKUP(B17,RMS!B:D,3,FALSE)</f>
        <v>327777.25185942801</v>
      </c>
      <c r="J17" s="21">
        <f>VLOOKUP(B17,RMS!B:E,4,FALSE)</f>
        <v>296434.31506957102</v>
      </c>
      <c r="K17" s="22">
        <f t="shared" si="1"/>
        <v>-0.16495942801702768</v>
      </c>
      <c r="L17" s="22">
        <f t="shared" si="2"/>
        <v>1.3042899081483483E-4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1319120.3303</v>
      </c>
      <c r="F18" s="25">
        <f>VLOOKUP(C18,RA!B22:I53,8,0)</f>
        <v>157822.9865</v>
      </c>
      <c r="G18" s="16">
        <f t="shared" si="0"/>
        <v>1161297.3437999999</v>
      </c>
      <c r="H18" s="27">
        <f>RA!J22</f>
        <v>11.964260035633499</v>
      </c>
      <c r="I18" s="20">
        <f>VLOOKUP(B18,RMS!B:D,3,FALSE)</f>
        <v>1319121.2298153799</v>
      </c>
      <c r="J18" s="21">
        <f>VLOOKUP(B18,RMS!B:E,4,FALSE)</f>
        <v>1161297.3485461499</v>
      </c>
      <c r="K18" s="22">
        <f t="shared" si="1"/>
        <v>-0.8995153799187392</v>
      </c>
      <c r="L18" s="22">
        <f t="shared" si="2"/>
        <v>-4.746149992570281E-3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3526058.9353</v>
      </c>
      <c r="F19" s="25">
        <f>VLOOKUP(C19,RA!B23:I54,8,0)</f>
        <v>191681.06349999999</v>
      </c>
      <c r="G19" s="16">
        <f t="shared" si="0"/>
        <v>3334377.8717999998</v>
      </c>
      <c r="H19" s="27">
        <f>RA!J23</f>
        <v>5.4361276149144002</v>
      </c>
      <c r="I19" s="20">
        <f>VLOOKUP(B19,RMS!B:D,3,FALSE)</f>
        <v>3526061.06342735</v>
      </c>
      <c r="J19" s="21">
        <f>VLOOKUP(B19,RMS!B:E,4,FALSE)</f>
        <v>3334377.9051008499</v>
      </c>
      <c r="K19" s="22">
        <f t="shared" si="1"/>
        <v>-2.1281273500062525</v>
      </c>
      <c r="L19" s="22">
        <f t="shared" si="2"/>
        <v>-3.3300850074738264E-2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214807.1042</v>
      </c>
      <c r="F20" s="25">
        <f>VLOOKUP(C20,RA!B24:I55,8,0)</f>
        <v>34939.335899999998</v>
      </c>
      <c r="G20" s="16">
        <f t="shared" si="0"/>
        <v>179867.7683</v>
      </c>
      <c r="H20" s="27">
        <f>RA!J24</f>
        <v>16.265447099677399</v>
      </c>
      <c r="I20" s="20">
        <f>VLOOKUP(B20,RMS!B:D,3,FALSE)</f>
        <v>214807.069681136</v>
      </c>
      <c r="J20" s="21">
        <f>VLOOKUP(B20,RMS!B:E,4,FALSE)</f>
        <v>179867.75925571899</v>
      </c>
      <c r="K20" s="22">
        <f t="shared" si="1"/>
        <v>3.4518864005804062E-2</v>
      </c>
      <c r="L20" s="22">
        <f t="shared" si="2"/>
        <v>9.0442810032982379E-3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265801.37089999998</v>
      </c>
      <c r="F21" s="25">
        <f>VLOOKUP(C21,RA!B25:I56,8,0)</f>
        <v>13140.685299999999</v>
      </c>
      <c r="G21" s="16">
        <f t="shared" si="0"/>
        <v>252660.68559999997</v>
      </c>
      <c r="H21" s="27">
        <f>RA!J25</f>
        <v>4.9437989185329698</v>
      </c>
      <c r="I21" s="20">
        <f>VLOOKUP(B21,RMS!B:D,3,FALSE)</f>
        <v>265801.37701126997</v>
      </c>
      <c r="J21" s="21">
        <f>VLOOKUP(B21,RMS!B:E,4,FALSE)</f>
        <v>252660.68409938499</v>
      </c>
      <c r="K21" s="22">
        <f t="shared" si="1"/>
        <v>-6.1112699913792312E-3</v>
      </c>
      <c r="L21" s="22">
        <f t="shared" si="2"/>
        <v>1.5006149769760668E-3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1121551.8976</v>
      </c>
      <c r="F22" s="25">
        <f>VLOOKUP(C22,RA!B26:I57,8,0)</f>
        <v>131559.5289</v>
      </c>
      <c r="G22" s="16">
        <f t="shared" si="0"/>
        <v>989992.36869999999</v>
      </c>
      <c r="H22" s="27">
        <f>RA!J26</f>
        <v>11.73013296857</v>
      </c>
      <c r="I22" s="20">
        <f>VLOOKUP(B22,RMS!B:D,3,FALSE)</f>
        <v>1121551.75347409</v>
      </c>
      <c r="J22" s="21">
        <f>VLOOKUP(B22,RMS!B:E,4,FALSE)</f>
        <v>989992.27832576795</v>
      </c>
      <c r="K22" s="22">
        <f t="shared" si="1"/>
        <v>0.14412591001018882</v>
      </c>
      <c r="L22" s="22">
        <f t="shared" si="2"/>
        <v>9.0374232036992908E-2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168460.69639999999</v>
      </c>
      <c r="F23" s="25">
        <f>VLOOKUP(C23,RA!B27:I58,8,0)</f>
        <v>48117.344599999997</v>
      </c>
      <c r="G23" s="16">
        <f t="shared" si="0"/>
        <v>120343.35179999999</v>
      </c>
      <c r="H23" s="27">
        <f>RA!J27</f>
        <v>28.5629500698182</v>
      </c>
      <c r="I23" s="20">
        <f>VLOOKUP(B23,RMS!B:D,3,FALSE)</f>
        <v>168460.62251068</v>
      </c>
      <c r="J23" s="21">
        <f>VLOOKUP(B23,RMS!B:E,4,FALSE)</f>
        <v>120343.37004114001</v>
      </c>
      <c r="K23" s="22">
        <f t="shared" si="1"/>
        <v>7.3889319988666102E-2</v>
      </c>
      <c r="L23" s="22">
        <f t="shared" si="2"/>
        <v>-1.8241140016471036E-2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676061.7206</v>
      </c>
      <c r="F24" s="25">
        <f>VLOOKUP(C24,RA!B28:I59,8,0)</f>
        <v>6851.5691999999999</v>
      </c>
      <c r="G24" s="16">
        <f t="shared" si="0"/>
        <v>669210.15139999997</v>
      </c>
      <c r="H24" s="27">
        <f>RA!J28</f>
        <v>1.01345320866848</v>
      </c>
      <c r="I24" s="20">
        <f>VLOOKUP(B24,RMS!B:D,3,FALSE)</f>
        <v>676061.72020442504</v>
      </c>
      <c r="J24" s="21">
        <f>VLOOKUP(B24,RMS!B:E,4,FALSE)</f>
        <v>669210.14305132697</v>
      </c>
      <c r="K24" s="22">
        <f t="shared" si="1"/>
        <v>3.955749562010169E-4</v>
      </c>
      <c r="L24" s="22">
        <f t="shared" si="2"/>
        <v>8.3486730000004172E-3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572331.76560000004</v>
      </c>
      <c r="F25" s="25">
        <f>VLOOKUP(C25,RA!B29:I60,8,0)</f>
        <v>59257.977899999998</v>
      </c>
      <c r="G25" s="16">
        <f t="shared" si="0"/>
        <v>513073.78770000004</v>
      </c>
      <c r="H25" s="27">
        <f>RA!J29</f>
        <v>10.3537810517781</v>
      </c>
      <c r="I25" s="20">
        <f>VLOOKUP(B25,RMS!B:D,3,FALSE)</f>
        <v>572331.76648761099</v>
      </c>
      <c r="J25" s="21">
        <f>VLOOKUP(B25,RMS!B:E,4,FALSE)</f>
        <v>513073.74627497798</v>
      </c>
      <c r="K25" s="22">
        <f t="shared" si="1"/>
        <v>-8.8761094957590103E-4</v>
      </c>
      <c r="L25" s="22">
        <f t="shared" si="2"/>
        <v>4.1425022063776851E-2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1148023.3293000001</v>
      </c>
      <c r="F26" s="25">
        <f>VLOOKUP(C26,RA!B30:I61,8,0)</f>
        <v>124419.77310000001</v>
      </c>
      <c r="G26" s="16">
        <f t="shared" si="0"/>
        <v>1023603.5562000001</v>
      </c>
      <c r="H26" s="27">
        <f>RA!J30</f>
        <v>10.8377390880954</v>
      </c>
      <c r="I26" s="20">
        <f>VLOOKUP(B26,RMS!B:D,3,FALSE)</f>
        <v>1148023.36338319</v>
      </c>
      <c r="J26" s="21">
        <f>VLOOKUP(B26,RMS!B:E,4,FALSE)</f>
        <v>1023603.56615924</v>
      </c>
      <c r="K26" s="22">
        <f t="shared" si="1"/>
        <v>-3.4083189908415079E-2</v>
      </c>
      <c r="L26" s="22">
        <f t="shared" si="2"/>
        <v>-9.9592398619279265E-3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1746834.9288999999</v>
      </c>
      <c r="F27" s="25">
        <f>VLOOKUP(C27,RA!B31:I62,8,0)</f>
        <v>-73909.107199999999</v>
      </c>
      <c r="G27" s="16">
        <f t="shared" si="0"/>
        <v>1820744.0360999999</v>
      </c>
      <c r="H27" s="27">
        <f>RA!J31</f>
        <v>-4.2310298458790996</v>
      </c>
      <c r="I27" s="20">
        <f>VLOOKUP(B27,RMS!B:D,3,FALSE)</f>
        <v>1746835.3426115001</v>
      </c>
      <c r="J27" s="21">
        <f>VLOOKUP(B27,RMS!B:E,4,FALSE)</f>
        <v>1820744.1801247799</v>
      </c>
      <c r="K27" s="22">
        <f t="shared" si="1"/>
        <v>-0.41371150012128055</v>
      </c>
      <c r="L27" s="22">
        <f t="shared" si="2"/>
        <v>-0.14402478002011776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87253.266799999998</v>
      </c>
      <c r="F28" s="25">
        <f>VLOOKUP(C28,RA!B32:I63,8,0)</f>
        <v>23226.186799999999</v>
      </c>
      <c r="G28" s="16">
        <f t="shared" si="0"/>
        <v>64027.08</v>
      </c>
      <c r="H28" s="27">
        <f>RA!J32</f>
        <v>26.619274729550899</v>
      </c>
      <c r="I28" s="20">
        <f>VLOOKUP(B28,RMS!B:D,3,FALSE)</f>
        <v>87253.182169003907</v>
      </c>
      <c r="J28" s="21">
        <f>VLOOKUP(B28,RMS!B:E,4,FALSE)</f>
        <v>64027.0776234226</v>
      </c>
      <c r="K28" s="22">
        <f t="shared" si="1"/>
        <v>8.4630996090709232E-2</v>
      </c>
      <c r="L28" s="22">
        <f t="shared" si="2"/>
        <v>2.3765774021740071E-3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114957.26390000001</v>
      </c>
      <c r="F30" s="25">
        <f>VLOOKUP(C30,RA!B34:I66,8,0)</f>
        <v>13202.9234</v>
      </c>
      <c r="G30" s="16">
        <f t="shared" si="0"/>
        <v>101754.34050000001</v>
      </c>
      <c r="H30" s="27">
        <f>RA!J34</f>
        <v>0</v>
      </c>
      <c r="I30" s="20">
        <f>VLOOKUP(B30,RMS!B:D,3,FALSE)</f>
        <v>114957.26390000001</v>
      </c>
      <c r="J30" s="21">
        <f>VLOOKUP(B30,RMS!B:E,4,FALSE)</f>
        <v>101754.3366</v>
      </c>
      <c r="K30" s="22">
        <f t="shared" si="1"/>
        <v>0</v>
      </c>
      <c r="L30" s="22">
        <f t="shared" si="2"/>
        <v>3.9000000106170774E-3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90406.88</v>
      </c>
      <c r="F31" s="25">
        <f>VLOOKUP(C31,RA!B35:I67,8,0)</f>
        <v>2433.79</v>
      </c>
      <c r="G31" s="16">
        <f t="shared" si="0"/>
        <v>87973.090000000011</v>
      </c>
      <c r="H31" s="27">
        <f>RA!J35</f>
        <v>11.485071018639699</v>
      </c>
      <c r="I31" s="20">
        <f>VLOOKUP(B31,RMS!B:D,3,FALSE)</f>
        <v>90406.88</v>
      </c>
      <c r="J31" s="21">
        <f>VLOOKUP(B31,RMS!B:E,4,FALSE)</f>
        <v>87973.09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458527.46</v>
      </c>
      <c r="F32" s="25">
        <f>VLOOKUP(C32,RA!B34:I67,8,0)</f>
        <v>-68665.95</v>
      </c>
      <c r="G32" s="16">
        <f t="shared" si="0"/>
        <v>527193.41</v>
      </c>
      <c r="H32" s="27">
        <f>RA!J35</f>
        <v>11.485071018639699</v>
      </c>
      <c r="I32" s="20">
        <f>VLOOKUP(B32,RMS!B:D,3,FALSE)</f>
        <v>458527.46</v>
      </c>
      <c r="J32" s="21">
        <f>VLOOKUP(B32,RMS!B:E,4,FALSE)</f>
        <v>527193.41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1883687.03</v>
      </c>
      <c r="F33" s="25">
        <f>VLOOKUP(C33,RA!B34:I68,8,0)</f>
        <v>-256305.96</v>
      </c>
      <c r="G33" s="16">
        <f t="shared" si="0"/>
        <v>2139992.9900000002</v>
      </c>
      <c r="H33" s="27">
        <f>RA!J34</f>
        <v>0</v>
      </c>
      <c r="I33" s="20">
        <f>VLOOKUP(B33,RMS!B:D,3,FALSE)</f>
        <v>1883687.03</v>
      </c>
      <c r="J33" s="21">
        <f>VLOOKUP(B33,RMS!B:E,4,FALSE)</f>
        <v>2139992.9900000002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543617.49</v>
      </c>
      <c r="F34" s="25">
        <f>VLOOKUP(C34,RA!B35:I69,8,0)</f>
        <v>-98625.11</v>
      </c>
      <c r="G34" s="16">
        <f t="shared" si="0"/>
        <v>642242.6</v>
      </c>
      <c r="H34" s="27">
        <f>RA!J35</f>
        <v>11.485071018639699</v>
      </c>
      <c r="I34" s="20">
        <f>VLOOKUP(B34,RMS!B:D,3,FALSE)</f>
        <v>543617.49</v>
      </c>
      <c r="J34" s="21">
        <f>VLOOKUP(B34,RMS!B:E,4,FALSE)</f>
        <v>642242.6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43.09</v>
      </c>
      <c r="F35" s="25">
        <f>VLOOKUP(C35,RA!B36:I70,8,0)</f>
        <v>41.62</v>
      </c>
      <c r="G35" s="16">
        <f t="shared" si="0"/>
        <v>1.470000000000006</v>
      </c>
      <c r="H35" s="27">
        <f>RA!J36</f>
        <v>2.6920406942480501</v>
      </c>
      <c r="I35" s="20">
        <f>VLOOKUP(B35,RMS!B:D,3,FALSE)</f>
        <v>43.09</v>
      </c>
      <c r="J35" s="21">
        <f>VLOOKUP(B35,RMS!B:E,4,FALSE)</f>
        <v>1.47</v>
      </c>
      <c r="K35" s="22">
        <f t="shared" si="1"/>
        <v>0</v>
      </c>
      <c r="L35" s="22">
        <f t="shared" si="2"/>
        <v>5.9952043329758453E-15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150776.92319999999</v>
      </c>
      <c r="F36" s="25">
        <f>VLOOKUP(C36,RA!B8:I70,8,0)</f>
        <v>6191.4353000000001</v>
      </c>
      <c r="G36" s="16">
        <f t="shared" si="0"/>
        <v>144585.48789999998</v>
      </c>
      <c r="H36" s="27">
        <f>RA!J36</f>
        <v>2.6920406942480501</v>
      </c>
      <c r="I36" s="20">
        <f>VLOOKUP(B36,RMS!B:D,3,FALSE)</f>
        <v>150776.92307692301</v>
      </c>
      <c r="J36" s="21">
        <f>VLOOKUP(B36,RMS!B:E,4,FALSE)</f>
        <v>144585.48717948701</v>
      </c>
      <c r="K36" s="22">
        <f t="shared" si="1"/>
        <v>1.2307698489166796E-4</v>
      </c>
      <c r="L36" s="22">
        <f t="shared" si="2"/>
        <v>7.2051296592690051E-4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805259.11800000002</v>
      </c>
      <c r="F37" s="25">
        <f>VLOOKUP(C37,RA!B8:I71,8,0)</f>
        <v>-4730.0600000000004</v>
      </c>
      <c r="G37" s="16">
        <f t="shared" si="0"/>
        <v>809989.17800000007</v>
      </c>
      <c r="H37" s="27">
        <f>RA!J37</f>
        <v>-14.9753190354183</v>
      </c>
      <c r="I37" s="20">
        <f>VLOOKUP(B37,RMS!B:D,3,FALSE)</f>
        <v>805259.11296923098</v>
      </c>
      <c r="J37" s="21">
        <f>VLOOKUP(B37,RMS!B:E,4,FALSE)</f>
        <v>809989.17067777796</v>
      </c>
      <c r="K37" s="22">
        <f t="shared" si="1"/>
        <v>5.0307690398767591E-3</v>
      </c>
      <c r="L37" s="22">
        <f t="shared" si="2"/>
        <v>7.3222221108153462E-3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206788.09</v>
      </c>
      <c r="F38" s="25">
        <f>VLOOKUP(C38,RA!B9:I72,8,0)</f>
        <v>-23998.41</v>
      </c>
      <c r="G38" s="16">
        <f t="shared" si="0"/>
        <v>230786.5</v>
      </c>
      <c r="H38" s="27">
        <f>RA!J38</f>
        <v>-13.606610648054399</v>
      </c>
      <c r="I38" s="20">
        <f>VLOOKUP(B38,RMS!B:D,3,FALSE)</f>
        <v>206788.09</v>
      </c>
      <c r="J38" s="21">
        <f>VLOOKUP(B38,RMS!B:E,4,FALSE)</f>
        <v>230786.5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87825.67</v>
      </c>
      <c r="F39" s="25">
        <f>VLOOKUP(C39,RA!B10:I73,8,0)</f>
        <v>11872.87</v>
      </c>
      <c r="G39" s="16">
        <f t="shared" si="0"/>
        <v>75952.800000000003</v>
      </c>
      <c r="H39" s="27">
        <f>RA!J39</f>
        <v>-18.142372497985701</v>
      </c>
      <c r="I39" s="20">
        <f>VLOOKUP(B39,RMS!B:D,3,FALSE)</f>
        <v>87825.67</v>
      </c>
      <c r="J39" s="21">
        <f>VLOOKUP(B39,RMS!B:E,4,FALSE)</f>
        <v>75952.800000000003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5768.2277000000004</v>
      </c>
      <c r="F40" s="25">
        <f>VLOOKUP(C40,RA!B8:I74,8,0)</f>
        <v>600.02980000000002</v>
      </c>
      <c r="G40" s="16">
        <f t="shared" si="0"/>
        <v>5168.1979000000001</v>
      </c>
      <c r="H40" s="27">
        <f>RA!J40</f>
        <v>96.588535623114396</v>
      </c>
      <c r="I40" s="20">
        <f>VLOOKUP(B40,RMS!B:D,3,FALSE)</f>
        <v>5768.2278193782604</v>
      </c>
      <c r="J40" s="21">
        <f>VLOOKUP(B40,RMS!B:E,4,FALSE)</f>
        <v>5168.1980939414598</v>
      </c>
      <c r="K40" s="22">
        <f t="shared" si="1"/>
        <v>-1.1937826002395013E-4</v>
      </c>
      <c r="L40" s="22">
        <f t="shared" si="2"/>
        <v>-1.939414596563438E-4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21892731.974300001</v>
      </c>
      <c r="E7" s="70">
        <v>19673387.225699998</v>
      </c>
      <c r="F7" s="71">
        <v>111.280948842916</v>
      </c>
      <c r="G7" s="70">
        <v>17163833.432999998</v>
      </c>
      <c r="H7" s="71">
        <v>27.551528973754699</v>
      </c>
      <c r="I7" s="70">
        <v>988680.80070000002</v>
      </c>
      <c r="J7" s="71">
        <v>4.5160229516381003</v>
      </c>
      <c r="K7" s="70">
        <v>1216388.4177999999</v>
      </c>
      <c r="L7" s="71">
        <v>7.0869274194965897</v>
      </c>
      <c r="M7" s="71">
        <v>-0.187199757715417</v>
      </c>
      <c r="N7" s="70">
        <v>489796940.08969998</v>
      </c>
      <c r="O7" s="70">
        <v>4029155227.5886002</v>
      </c>
      <c r="P7" s="70">
        <v>935823</v>
      </c>
      <c r="Q7" s="70">
        <v>845202</v>
      </c>
      <c r="R7" s="71">
        <v>10.721815613308999</v>
      </c>
      <c r="S7" s="70">
        <v>23.3940947960245</v>
      </c>
      <c r="T7" s="70">
        <v>20.807400936344202</v>
      </c>
      <c r="U7" s="72">
        <v>11.0570376081396</v>
      </c>
      <c r="V7" s="60"/>
      <c r="W7" s="60"/>
    </row>
    <row r="8" spans="1:23" ht="13.5" thickBot="1" x14ac:dyDescent="0.25">
      <c r="A8" s="53">
        <v>42181</v>
      </c>
      <c r="B8" s="52" t="s">
        <v>6</v>
      </c>
      <c r="C8" s="59"/>
      <c r="D8" s="73">
        <v>672854.04339999997</v>
      </c>
      <c r="E8" s="73">
        <v>657321.39410000003</v>
      </c>
      <c r="F8" s="74">
        <v>102.363022022319</v>
      </c>
      <c r="G8" s="73">
        <v>619200.72730000003</v>
      </c>
      <c r="H8" s="74">
        <v>8.6649310529645298</v>
      </c>
      <c r="I8" s="73">
        <v>125124.3434</v>
      </c>
      <c r="J8" s="74">
        <v>18.596060264085502</v>
      </c>
      <c r="K8" s="73">
        <v>59304.044999999998</v>
      </c>
      <c r="L8" s="74">
        <v>9.5775153977277991</v>
      </c>
      <c r="M8" s="74">
        <v>1.10987873424148</v>
      </c>
      <c r="N8" s="73">
        <v>14932006.4045</v>
      </c>
      <c r="O8" s="73">
        <v>147270065.0372</v>
      </c>
      <c r="P8" s="73">
        <v>25338</v>
      </c>
      <c r="Q8" s="73">
        <v>23942</v>
      </c>
      <c r="R8" s="74">
        <v>5.8307576643555201</v>
      </c>
      <c r="S8" s="73">
        <v>26.555136293314401</v>
      </c>
      <c r="T8" s="73">
        <v>22.614592540305701</v>
      </c>
      <c r="U8" s="75">
        <v>14.839101970644901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74508.377099999998</v>
      </c>
      <c r="E9" s="73">
        <v>102700.527</v>
      </c>
      <c r="F9" s="74">
        <v>72.5491672501349</v>
      </c>
      <c r="G9" s="73">
        <v>80637.784700000004</v>
      </c>
      <c r="H9" s="74">
        <v>-7.6011607000409098</v>
      </c>
      <c r="I9" s="73">
        <v>16940.845099999999</v>
      </c>
      <c r="J9" s="74">
        <v>22.7368327688351</v>
      </c>
      <c r="K9" s="73">
        <v>18157.2088</v>
      </c>
      <c r="L9" s="74">
        <v>22.516998535551298</v>
      </c>
      <c r="M9" s="74">
        <v>-6.6990676452428996E-2</v>
      </c>
      <c r="N9" s="73">
        <v>2274259.3972999998</v>
      </c>
      <c r="O9" s="73">
        <v>22922904.541499998</v>
      </c>
      <c r="P9" s="73">
        <v>4398</v>
      </c>
      <c r="Q9" s="73">
        <v>3503</v>
      </c>
      <c r="R9" s="74">
        <v>25.549528975164101</v>
      </c>
      <c r="S9" s="73">
        <v>16.941422714870399</v>
      </c>
      <c r="T9" s="73">
        <v>17.199680216956899</v>
      </c>
      <c r="U9" s="75">
        <v>-1.5244144865107101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128368.4313</v>
      </c>
      <c r="E10" s="73">
        <v>163905.3743</v>
      </c>
      <c r="F10" s="74">
        <v>78.318622466304305</v>
      </c>
      <c r="G10" s="73">
        <v>131977.31510000001</v>
      </c>
      <c r="H10" s="74">
        <v>-2.7344728124416902</v>
      </c>
      <c r="I10" s="73">
        <v>34474.339899999999</v>
      </c>
      <c r="J10" s="74">
        <v>26.855777196055801</v>
      </c>
      <c r="K10" s="73">
        <v>34036.969400000002</v>
      </c>
      <c r="L10" s="74">
        <v>25.790015029635999</v>
      </c>
      <c r="M10" s="74">
        <v>1.2849866122334999E-2</v>
      </c>
      <c r="N10" s="73">
        <v>4504658.7532000002</v>
      </c>
      <c r="O10" s="73">
        <v>38247019.828500003</v>
      </c>
      <c r="P10" s="73">
        <v>88539</v>
      </c>
      <c r="Q10" s="73">
        <v>79503</v>
      </c>
      <c r="R10" s="74">
        <v>11.3656088449492</v>
      </c>
      <c r="S10" s="73">
        <v>1.44985183139633</v>
      </c>
      <c r="T10" s="73">
        <v>1.3849043558104699</v>
      </c>
      <c r="U10" s="75">
        <v>4.4795939957058497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69330.181200000006</v>
      </c>
      <c r="E11" s="73">
        <v>74340.355500000005</v>
      </c>
      <c r="F11" s="74">
        <v>93.260491873757601</v>
      </c>
      <c r="G11" s="73">
        <v>68617.814700000003</v>
      </c>
      <c r="H11" s="74">
        <v>1.03816553050327</v>
      </c>
      <c r="I11" s="73">
        <v>8528.5822000000007</v>
      </c>
      <c r="J11" s="74">
        <v>12.301398975717699</v>
      </c>
      <c r="K11" s="73">
        <v>8526.4236999999994</v>
      </c>
      <c r="L11" s="74">
        <v>12.425962175096799</v>
      </c>
      <c r="M11" s="74">
        <v>2.5315420344399999E-4</v>
      </c>
      <c r="N11" s="73">
        <v>1702765.7501999999</v>
      </c>
      <c r="O11" s="73">
        <v>12560381.798</v>
      </c>
      <c r="P11" s="73">
        <v>3836</v>
      </c>
      <c r="Q11" s="73">
        <v>3065</v>
      </c>
      <c r="R11" s="74">
        <v>25.154975530179399</v>
      </c>
      <c r="S11" s="73">
        <v>18.073561313868598</v>
      </c>
      <c r="T11" s="73">
        <v>18.963186949429002</v>
      </c>
      <c r="U11" s="75">
        <v>-4.9222486930551597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286956.35629999998</v>
      </c>
      <c r="E12" s="73">
        <v>236465.3799</v>
      </c>
      <c r="F12" s="74">
        <v>121.352375735235</v>
      </c>
      <c r="G12" s="73">
        <v>158821.106</v>
      </c>
      <c r="H12" s="74">
        <v>80.678981230618106</v>
      </c>
      <c r="I12" s="73">
        <v>31212.315900000001</v>
      </c>
      <c r="J12" s="74">
        <v>10.877025448207499</v>
      </c>
      <c r="K12" s="73">
        <v>27730.737700000001</v>
      </c>
      <c r="L12" s="74">
        <v>17.4603605266418</v>
      </c>
      <c r="M12" s="74">
        <v>0.12554942597145599</v>
      </c>
      <c r="N12" s="73">
        <v>5653439.0076000001</v>
      </c>
      <c r="O12" s="73">
        <v>44633023.722099997</v>
      </c>
      <c r="P12" s="73">
        <v>4006</v>
      </c>
      <c r="Q12" s="73">
        <v>3181</v>
      </c>
      <c r="R12" s="74">
        <v>25.9352404904118</v>
      </c>
      <c r="S12" s="73">
        <v>71.631641612581106</v>
      </c>
      <c r="T12" s="73">
        <v>79.036981546683407</v>
      </c>
      <c r="U12" s="75">
        <v>-10.338084912466501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297720.55969999998</v>
      </c>
      <c r="E13" s="73">
        <v>351337.28370000003</v>
      </c>
      <c r="F13" s="74">
        <v>84.7392444561101</v>
      </c>
      <c r="G13" s="73">
        <v>313398.3579</v>
      </c>
      <c r="H13" s="74">
        <v>-5.0025144691417101</v>
      </c>
      <c r="I13" s="73">
        <v>66762.192999999999</v>
      </c>
      <c r="J13" s="74">
        <v>22.424448303897201</v>
      </c>
      <c r="K13" s="73">
        <v>68734.825899999996</v>
      </c>
      <c r="L13" s="74">
        <v>21.932095101127501</v>
      </c>
      <c r="M13" s="74">
        <v>-2.8699176497078E-2</v>
      </c>
      <c r="N13" s="73">
        <v>6902288.4535999997</v>
      </c>
      <c r="O13" s="73">
        <v>66299214.923600003</v>
      </c>
      <c r="P13" s="73">
        <v>11476</v>
      </c>
      <c r="Q13" s="73">
        <v>10657</v>
      </c>
      <c r="R13" s="74">
        <v>7.6850896124612804</v>
      </c>
      <c r="S13" s="73">
        <v>25.942885996863001</v>
      </c>
      <c r="T13" s="73">
        <v>26.0209759594633</v>
      </c>
      <c r="U13" s="75">
        <v>-0.30100723030463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158473.57800000001</v>
      </c>
      <c r="E14" s="73">
        <v>157040.3143</v>
      </c>
      <c r="F14" s="74">
        <v>100.91267246018199</v>
      </c>
      <c r="G14" s="73">
        <v>160736.09529999999</v>
      </c>
      <c r="H14" s="74">
        <v>-1.4075975254824999</v>
      </c>
      <c r="I14" s="73">
        <v>26135.883000000002</v>
      </c>
      <c r="J14" s="74">
        <v>16.492265354165198</v>
      </c>
      <c r="K14" s="73">
        <v>25159.623100000001</v>
      </c>
      <c r="L14" s="74">
        <v>15.6527524530453</v>
      </c>
      <c r="M14" s="74">
        <v>3.8802644066636E-2</v>
      </c>
      <c r="N14" s="73">
        <v>4510793.8680999996</v>
      </c>
      <c r="O14" s="73">
        <v>34686411.135200001</v>
      </c>
      <c r="P14" s="73">
        <v>3163</v>
      </c>
      <c r="Q14" s="73">
        <v>2869</v>
      </c>
      <c r="R14" s="74">
        <v>10.2474729871035</v>
      </c>
      <c r="S14" s="73">
        <v>50.102300980082198</v>
      </c>
      <c r="T14" s="73">
        <v>55.809045137678602</v>
      </c>
      <c r="U14" s="75">
        <v>-11.390183775921001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149807.86859999999</v>
      </c>
      <c r="E15" s="73">
        <v>138707.5344</v>
      </c>
      <c r="F15" s="74">
        <v>108.002690155236</v>
      </c>
      <c r="G15" s="73">
        <v>157348.05189999999</v>
      </c>
      <c r="H15" s="74">
        <v>-4.7920410891340701</v>
      </c>
      <c r="I15" s="73">
        <v>20326.2955</v>
      </c>
      <c r="J15" s="74">
        <v>13.568242903363799</v>
      </c>
      <c r="K15" s="73">
        <v>27755.168600000001</v>
      </c>
      <c r="L15" s="74">
        <v>17.639346826892599</v>
      </c>
      <c r="M15" s="74">
        <v>-0.26765728600185801</v>
      </c>
      <c r="N15" s="73">
        <v>3260804.7714</v>
      </c>
      <c r="O15" s="73">
        <v>27342815.636700001</v>
      </c>
      <c r="P15" s="73">
        <v>7099</v>
      </c>
      <c r="Q15" s="73">
        <v>6288</v>
      </c>
      <c r="R15" s="74">
        <v>12.897582697201001</v>
      </c>
      <c r="S15" s="73">
        <v>21.1026720101423</v>
      </c>
      <c r="T15" s="73">
        <v>20.741520801526701</v>
      </c>
      <c r="U15" s="75">
        <v>1.7114003783121801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916761.3273</v>
      </c>
      <c r="E16" s="73">
        <v>1054578.6705</v>
      </c>
      <c r="F16" s="74">
        <v>86.931525636237495</v>
      </c>
      <c r="G16" s="73">
        <v>763921.81090000004</v>
      </c>
      <c r="H16" s="74">
        <v>20.007219877638398</v>
      </c>
      <c r="I16" s="73">
        <v>13368.4915</v>
      </c>
      <c r="J16" s="74">
        <v>1.4582303050862999</v>
      </c>
      <c r="K16" s="73">
        <v>12862.245500000001</v>
      </c>
      <c r="L16" s="74">
        <v>1.68371230098099</v>
      </c>
      <c r="M16" s="74">
        <v>3.9359068367960999E-2</v>
      </c>
      <c r="N16" s="73">
        <v>25312613.333799999</v>
      </c>
      <c r="O16" s="73">
        <v>198879639.57570001</v>
      </c>
      <c r="P16" s="73">
        <v>56357</v>
      </c>
      <c r="Q16" s="73">
        <v>47120</v>
      </c>
      <c r="R16" s="74">
        <v>19.603140916808101</v>
      </c>
      <c r="S16" s="73">
        <v>16.267035635324799</v>
      </c>
      <c r="T16" s="73">
        <v>16.738492385398999</v>
      </c>
      <c r="U16" s="75">
        <v>-2.89823395388881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482614.59029999998</v>
      </c>
      <c r="E17" s="73">
        <v>646839.08609999996</v>
      </c>
      <c r="F17" s="74">
        <v>74.611228769405102</v>
      </c>
      <c r="G17" s="73">
        <v>490803.73269999999</v>
      </c>
      <c r="H17" s="74">
        <v>-1.6685167317188101</v>
      </c>
      <c r="I17" s="73">
        <v>51302.510300000002</v>
      </c>
      <c r="J17" s="74">
        <v>10.6301200442593</v>
      </c>
      <c r="K17" s="73">
        <v>25851.884099999999</v>
      </c>
      <c r="L17" s="74">
        <v>5.2672549896440497</v>
      </c>
      <c r="M17" s="74">
        <v>0.98447858196919602</v>
      </c>
      <c r="N17" s="73">
        <v>20915863.600200001</v>
      </c>
      <c r="O17" s="73">
        <v>202473175.13699999</v>
      </c>
      <c r="P17" s="73">
        <v>13566</v>
      </c>
      <c r="Q17" s="73">
        <v>11709</v>
      </c>
      <c r="R17" s="74">
        <v>15.8595951831924</v>
      </c>
      <c r="S17" s="73">
        <v>35.575305196815599</v>
      </c>
      <c r="T17" s="73">
        <v>38.486594952600598</v>
      </c>
      <c r="U17" s="75">
        <v>-8.1834568661566607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1686798.9457</v>
      </c>
      <c r="E18" s="73">
        <v>1888922.2668999999</v>
      </c>
      <c r="F18" s="74">
        <v>89.299542668226707</v>
      </c>
      <c r="G18" s="73">
        <v>1578169.6723</v>
      </c>
      <c r="H18" s="74">
        <v>6.8832442611627096</v>
      </c>
      <c r="I18" s="73">
        <v>194907.50459999999</v>
      </c>
      <c r="J18" s="74">
        <v>11.5548746990185</v>
      </c>
      <c r="K18" s="73">
        <v>200830.9393</v>
      </c>
      <c r="L18" s="74">
        <v>12.7255606811473</v>
      </c>
      <c r="M18" s="74">
        <v>-2.9494632254603002E-2</v>
      </c>
      <c r="N18" s="73">
        <v>43363827.299999997</v>
      </c>
      <c r="O18" s="73">
        <v>454168417.93400002</v>
      </c>
      <c r="P18" s="73">
        <v>78272</v>
      </c>
      <c r="Q18" s="73">
        <v>66054</v>
      </c>
      <c r="R18" s="74">
        <v>18.496987313410202</v>
      </c>
      <c r="S18" s="73">
        <v>21.5504771271975</v>
      </c>
      <c r="T18" s="73">
        <v>19.152951495745899</v>
      </c>
      <c r="U18" s="75">
        <v>11.1251626462868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453322.53759999998</v>
      </c>
      <c r="E19" s="73">
        <v>590780.11560000002</v>
      </c>
      <c r="F19" s="74">
        <v>76.732869917194606</v>
      </c>
      <c r="G19" s="73">
        <v>428901.3884</v>
      </c>
      <c r="H19" s="74">
        <v>5.6938843893935998</v>
      </c>
      <c r="I19" s="73">
        <v>13152.2682</v>
      </c>
      <c r="J19" s="74">
        <v>2.9013047243649801</v>
      </c>
      <c r="K19" s="73">
        <v>49966.476799999997</v>
      </c>
      <c r="L19" s="74">
        <v>11.649875274686799</v>
      </c>
      <c r="M19" s="74">
        <v>-0.73677815522906798</v>
      </c>
      <c r="N19" s="73">
        <v>14104927.2017</v>
      </c>
      <c r="O19" s="73">
        <v>135312872.4639</v>
      </c>
      <c r="P19" s="73">
        <v>8602</v>
      </c>
      <c r="Q19" s="73">
        <v>8014</v>
      </c>
      <c r="R19" s="74">
        <v>7.3371599700523999</v>
      </c>
      <c r="S19" s="73">
        <v>52.699667240176701</v>
      </c>
      <c r="T19" s="73">
        <v>46.066465672573003</v>
      </c>
      <c r="U19" s="75">
        <v>12.5867997180573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993475.50219999999</v>
      </c>
      <c r="E20" s="73">
        <v>1106795.0281</v>
      </c>
      <c r="F20" s="74">
        <v>89.761471363443704</v>
      </c>
      <c r="G20" s="73">
        <v>920533.37639999995</v>
      </c>
      <c r="H20" s="74">
        <v>7.9238979997944696</v>
      </c>
      <c r="I20" s="73">
        <v>55977.933400000002</v>
      </c>
      <c r="J20" s="74">
        <v>5.6345559881486498</v>
      </c>
      <c r="K20" s="73">
        <v>41799.0193</v>
      </c>
      <c r="L20" s="74">
        <v>4.54073913794051</v>
      </c>
      <c r="M20" s="74">
        <v>0.33921642989360801</v>
      </c>
      <c r="N20" s="73">
        <v>26753550.894699998</v>
      </c>
      <c r="O20" s="73">
        <v>213912838.99599999</v>
      </c>
      <c r="P20" s="73">
        <v>39533</v>
      </c>
      <c r="Q20" s="73">
        <v>36237</v>
      </c>
      <c r="R20" s="74">
        <v>9.0956756905924898</v>
      </c>
      <c r="S20" s="73">
        <v>25.130283616219401</v>
      </c>
      <c r="T20" s="73">
        <v>24.543701548141399</v>
      </c>
      <c r="U20" s="75">
        <v>2.3341641385192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327777.08689999999</v>
      </c>
      <c r="E21" s="73">
        <v>354574.96870000003</v>
      </c>
      <c r="F21" s="74">
        <v>92.442252227152196</v>
      </c>
      <c r="G21" s="73">
        <v>424231.33140000002</v>
      </c>
      <c r="H21" s="74">
        <v>-22.736237840258699</v>
      </c>
      <c r="I21" s="73">
        <v>31342.771700000001</v>
      </c>
      <c r="J21" s="74">
        <v>9.5622216904875401</v>
      </c>
      <c r="K21" s="73">
        <v>9669.7175000000007</v>
      </c>
      <c r="L21" s="74">
        <v>2.2793501526841702</v>
      </c>
      <c r="M21" s="74">
        <v>2.2413327173208502</v>
      </c>
      <c r="N21" s="73">
        <v>8593945.6173999999</v>
      </c>
      <c r="O21" s="73">
        <v>82044339.877000004</v>
      </c>
      <c r="P21" s="73">
        <v>28487</v>
      </c>
      <c r="Q21" s="73">
        <v>25792</v>
      </c>
      <c r="R21" s="74">
        <v>10.448976426799</v>
      </c>
      <c r="S21" s="73">
        <v>11.5061988591287</v>
      </c>
      <c r="T21" s="73">
        <v>11.0672481273263</v>
      </c>
      <c r="U21" s="75">
        <v>3.8149065314838499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1319120.3303</v>
      </c>
      <c r="E22" s="73">
        <v>1468822.3071999999</v>
      </c>
      <c r="F22" s="74">
        <v>89.808026732288994</v>
      </c>
      <c r="G22" s="73">
        <v>1020288.7016</v>
      </c>
      <c r="H22" s="74">
        <v>29.288928538694702</v>
      </c>
      <c r="I22" s="73">
        <v>157822.9865</v>
      </c>
      <c r="J22" s="74">
        <v>11.964260035633499</v>
      </c>
      <c r="K22" s="73">
        <v>99248.383900000001</v>
      </c>
      <c r="L22" s="74">
        <v>9.7274804419925793</v>
      </c>
      <c r="M22" s="74">
        <v>0.59018192839309302</v>
      </c>
      <c r="N22" s="73">
        <v>43007759.016000003</v>
      </c>
      <c r="O22" s="73">
        <v>261903448.4641</v>
      </c>
      <c r="P22" s="73">
        <v>81998</v>
      </c>
      <c r="Q22" s="73">
        <v>71799</v>
      </c>
      <c r="R22" s="74">
        <v>14.2049332163401</v>
      </c>
      <c r="S22" s="73">
        <v>16.087225667699201</v>
      </c>
      <c r="T22" s="73">
        <v>16.5005674786557</v>
      </c>
      <c r="U22" s="75">
        <v>-2.5693790806105699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3526058.9353</v>
      </c>
      <c r="E23" s="73">
        <v>3653570.3514</v>
      </c>
      <c r="F23" s="74">
        <v>96.509950436532904</v>
      </c>
      <c r="G23" s="73">
        <v>2948791.2966</v>
      </c>
      <c r="H23" s="74">
        <v>19.576415576293901</v>
      </c>
      <c r="I23" s="73">
        <v>191681.06349999999</v>
      </c>
      <c r="J23" s="74">
        <v>5.4361276149144002</v>
      </c>
      <c r="K23" s="73">
        <v>67942.694000000003</v>
      </c>
      <c r="L23" s="74">
        <v>2.30408622266143</v>
      </c>
      <c r="M23" s="74">
        <v>1.82121670800984</v>
      </c>
      <c r="N23" s="73">
        <v>71307362.617200002</v>
      </c>
      <c r="O23" s="73">
        <v>561704597.30939996</v>
      </c>
      <c r="P23" s="73">
        <v>100705</v>
      </c>
      <c r="Q23" s="73">
        <v>92263</v>
      </c>
      <c r="R23" s="74">
        <v>9.1499300911524593</v>
      </c>
      <c r="S23" s="73">
        <v>35.013742468596398</v>
      </c>
      <c r="T23" s="73">
        <v>36.137241723117597</v>
      </c>
      <c r="U23" s="75">
        <v>-3.2087379848894302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214807.1042</v>
      </c>
      <c r="E24" s="73">
        <v>302454.34529999999</v>
      </c>
      <c r="F24" s="74">
        <v>71.021331826770805</v>
      </c>
      <c r="G24" s="73">
        <v>263944.87040000001</v>
      </c>
      <c r="H24" s="74">
        <v>-18.616677840919301</v>
      </c>
      <c r="I24" s="73">
        <v>34939.335899999998</v>
      </c>
      <c r="J24" s="74">
        <v>16.265447099677399</v>
      </c>
      <c r="K24" s="73">
        <v>52481.933599999997</v>
      </c>
      <c r="L24" s="74">
        <v>19.883672495875899</v>
      </c>
      <c r="M24" s="74">
        <v>-0.33425974419509602</v>
      </c>
      <c r="N24" s="73">
        <v>6730998.7759999996</v>
      </c>
      <c r="O24" s="73">
        <v>53067826.964599997</v>
      </c>
      <c r="P24" s="73">
        <v>22768</v>
      </c>
      <c r="Q24" s="73">
        <v>21092</v>
      </c>
      <c r="R24" s="74">
        <v>7.9461407168594604</v>
      </c>
      <c r="S24" s="73">
        <v>9.4346057712579103</v>
      </c>
      <c r="T24" s="73">
        <v>9.2471939597951796</v>
      </c>
      <c r="U24" s="75">
        <v>1.9864297036519001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265801.37089999998</v>
      </c>
      <c r="E25" s="73">
        <v>241835.2696</v>
      </c>
      <c r="F25" s="74">
        <v>109.910093486215</v>
      </c>
      <c r="G25" s="73">
        <v>220377.31539999999</v>
      </c>
      <c r="H25" s="74">
        <v>20.611947022565499</v>
      </c>
      <c r="I25" s="73">
        <v>13140.685299999999</v>
      </c>
      <c r="J25" s="74">
        <v>4.9437989185329698</v>
      </c>
      <c r="K25" s="73">
        <v>19716.965</v>
      </c>
      <c r="L25" s="74">
        <v>8.9469122374107997</v>
      </c>
      <c r="M25" s="74">
        <v>-0.33353407585802403</v>
      </c>
      <c r="N25" s="73">
        <v>6221247.2254999997</v>
      </c>
      <c r="O25" s="73">
        <v>60506323.183300003</v>
      </c>
      <c r="P25" s="73">
        <v>17025</v>
      </c>
      <c r="Q25" s="73">
        <v>15349</v>
      </c>
      <c r="R25" s="74">
        <v>10.919278128868299</v>
      </c>
      <c r="S25" s="73">
        <v>15.6124153245228</v>
      </c>
      <c r="T25" s="73">
        <v>11.714690474949499</v>
      </c>
      <c r="U25" s="75">
        <v>24.965546768737401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1121551.8976</v>
      </c>
      <c r="E26" s="73">
        <v>620630.89280000003</v>
      </c>
      <c r="F26" s="74">
        <v>180.71158084639899</v>
      </c>
      <c r="G26" s="73">
        <v>521102.40820000001</v>
      </c>
      <c r="H26" s="74">
        <v>115.226773077883</v>
      </c>
      <c r="I26" s="73">
        <v>131559.5289</v>
      </c>
      <c r="J26" s="74">
        <v>11.73013296857</v>
      </c>
      <c r="K26" s="73">
        <v>101438.7352</v>
      </c>
      <c r="L26" s="74">
        <v>19.4661804673656</v>
      </c>
      <c r="M26" s="74">
        <v>0.29693581688112403</v>
      </c>
      <c r="N26" s="73">
        <v>15782268.6006</v>
      </c>
      <c r="O26" s="73">
        <v>125010968.7361</v>
      </c>
      <c r="P26" s="73">
        <v>46596</v>
      </c>
      <c r="Q26" s="73">
        <v>40970</v>
      </c>
      <c r="R26" s="74">
        <v>13.7319990236759</v>
      </c>
      <c r="S26" s="73">
        <v>24.069703356511301</v>
      </c>
      <c r="T26" s="73">
        <v>14.771802038076601</v>
      </c>
      <c r="U26" s="75">
        <v>38.629064848526298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168460.69639999999</v>
      </c>
      <c r="E27" s="73">
        <v>288439.1053</v>
      </c>
      <c r="F27" s="74">
        <v>58.404250084185797</v>
      </c>
      <c r="G27" s="73">
        <v>230945.17300000001</v>
      </c>
      <c r="H27" s="74">
        <v>-27.055978606662599</v>
      </c>
      <c r="I27" s="73">
        <v>48117.344599999997</v>
      </c>
      <c r="J27" s="74">
        <v>28.5629500698182</v>
      </c>
      <c r="K27" s="73">
        <v>68396.859100000001</v>
      </c>
      <c r="L27" s="74">
        <v>29.616059176088498</v>
      </c>
      <c r="M27" s="74">
        <v>-0.29649774517204402</v>
      </c>
      <c r="N27" s="73">
        <v>5526655.4089000002</v>
      </c>
      <c r="O27" s="73">
        <v>47120217.211800002</v>
      </c>
      <c r="P27" s="73">
        <v>25424</v>
      </c>
      <c r="Q27" s="73">
        <v>23196</v>
      </c>
      <c r="R27" s="74">
        <v>9.6051043283324802</v>
      </c>
      <c r="S27" s="73">
        <v>6.6260500471994996</v>
      </c>
      <c r="T27" s="73">
        <v>6.5598178522159003</v>
      </c>
      <c r="U27" s="75">
        <v>0.99957281505277196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676061.7206</v>
      </c>
      <c r="E28" s="73">
        <v>938086.0172</v>
      </c>
      <c r="F28" s="74">
        <v>72.068201444672397</v>
      </c>
      <c r="G28" s="73">
        <v>749848.51800000004</v>
      </c>
      <c r="H28" s="74">
        <v>-9.8402271430507806</v>
      </c>
      <c r="I28" s="73">
        <v>6851.5691999999999</v>
      </c>
      <c r="J28" s="74">
        <v>1.01345320866848</v>
      </c>
      <c r="K28" s="73">
        <v>46238.501600000003</v>
      </c>
      <c r="L28" s="74">
        <v>6.1663790072330302</v>
      </c>
      <c r="M28" s="74">
        <v>-0.85182112389212905</v>
      </c>
      <c r="N28" s="73">
        <v>21552041.718899999</v>
      </c>
      <c r="O28" s="73">
        <v>166321431.6318</v>
      </c>
      <c r="P28" s="73">
        <v>38346</v>
      </c>
      <c r="Q28" s="73">
        <v>35501</v>
      </c>
      <c r="R28" s="74">
        <v>8.0138587645418404</v>
      </c>
      <c r="S28" s="73">
        <v>17.630566958744101</v>
      </c>
      <c r="T28" s="73">
        <v>17.779239134108899</v>
      </c>
      <c r="U28" s="75">
        <v>-0.84326372324117305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572331.76560000004</v>
      </c>
      <c r="E29" s="73">
        <v>647510.59160000004</v>
      </c>
      <c r="F29" s="74">
        <v>88.389560421825195</v>
      </c>
      <c r="G29" s="73">
        <v>446679.58899999998</v>
      </c>
      <c r="H29" s="74">
        <v>28.1302704879134</v>
      </c>
      <c r="I29" s="73">
        <v>59257.977899999998</v>
      </c>
      <c r="J29" s="74">
        <v>10.3537810517781</v>
      </c>
      <c r="K29" s="73">
        <v>73244.968299999993</v>
      </c>
      <c r="L29" s="74">
        <v>16.397652837457098</v>
      </c>
      <c r="M29" s="74">
        <v>-0.19096179197882199</v>
      </c>
      <c r="N29" s="73">
        <v>15219277.753599999</v>
      </c>
      <c r="O29" s="73">
        <v>126141930.8123</v>
      </c>
      <c r="P29" s="73">
        <v>91500</v>
      </c>
      <c r="Q29" s="73">
        <v>89044</v>
      </c>
      <c r="R29" s="74">
        <v>2.7581869637482601</v>
      </c>
      <c r="S29" s="73">
        <v>6.2549919737704904</v>
      </c>
      <c r="T29" s="73">
        <v>6.31214545842505</v>
      </c>
      <c r="U29" s="75">
        <v>-0.91372594711909605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1148023.3293000001</v>
      </c>
      <c r="E30" s="73">
        <v>1640692.9288999999</v>
      </c>
      <c r="F30" s="74">
        <v>69.971858175172997</v>
      </c>
      <c r="G30" s="73">
        <v>1290812.5848000001</v>
      </c>
      <c r="H30" s="74">
        <v>-11.0619664838582</v>
      </c>
      <c r="I30" s="73">
        <v>124419.77310000001</v>
      </c>
      <c r="J30" s="74">
        <v>10.8377390880954</v>
      </c>
      <c r="K30" s="73">
        <v>110533.9932</v>
      </c>
      <c r="L30" s="74">
        <v>8.5631325958234505</v>
      </c>
      <c r="M30" s="74">
        <v>0.12562452054794701</v>
      </c>
      <c r="N30" s="73">
        <v>33057685.603599999</v>
      </c>
      <c r="O30" s="73">
        <v>229786898.86660001</v>
      </c>
      <c r="P30" s="73">
        <v>68790</v>
      </c>
      <c r="Q30" s="73">
        <v>61935</v>
      </c>
      <c r="R30" s="74">
        <v>11.068055219181399</v>
      </c>
      <c r="S30" s="73">
        <v>16.688811299607501</v>
      </c>
      <c r="T30" s="73">
        <v>16.199222852990999</v>
      </c>
      <c r="U30" s="75">
        <v>2.93363282637138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1746834.9288999999</v>
      </c>
      <c r="E31" s="73">
        <v>945042.05149999994</v>
      </c>
      <c r="F31" s="74">
        <v>184.842031751642</v>
      </c>
      <c r="G31" s="73">
        <v>1021294.522</v>
      </c>
      <c r="H31" s="74">
        <v>71.041251203342895</v>
      </c>
      <c r="I31" s="73">
        <v>-73909.107199999999</v>
      </c>
      <c r="J31" s="74">
        <v>-4.2310298458790996</v>
      </c>
      <c r="K31" s="73">
        <v>-14074.0952</v>
      </c>
      <c r="L31" s="74">
        <v>-1.3780642994577801</v>
      </c>
      <c r="M31" s="74">
        <v>4.2514286815396796</v>
      </c>
      <c r="N31" s="73">
        <v>28563910.1052</v>
      </c>
      <c r="O31" s="73">
        <v>223341364.60870001</v>
      </c>
      <c r="P31" s="73">
        <v>36587</v>
      </c>
      <c r="Q31" s="73">
        <v>37027</v>
      </c>
      <c r="R31" s="74">
        <v>-1.18832203527156</v>
      </c>
      <c r="S31" s="73">
        <v>47.744688793833902</v>
      </c>
      <c r="T31" s="73">
        <v>51.846262165446802</v>
      </c>
      <c r="U31" s="75">
        <v>-8.5906379855651593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87253.266799999998</v>
      </c>
      <c r="E32" s="73">
        <v>169621.06140000001</v>
      </c>
      <c r="F32" s="74">
        <v>51.440113674468499</v>
      </c>
      <c r="G32" s="73">
        <v>120397.23179999999</v>
      </c>
      <c r="H32" s="74">
        <v>-27.528843067636</v>
      </c>
      <c r="I32" s="73">
        <v>23226.186799999999</v>
      </c>
      <c r="J32" s="74">
        <v>26.619274729550899</v>
      </c>
      <c r="K32" s="73">
        <v>31138.985400000001</v>
      </c>
      <c r="L32" s="74">
        <v>25.8635393309766</v>
      </c>
      <c r="M32" s="74">
        <v>-0.25411228074245501</v>
      </c>
      <c r="N32" s="73">
        <v>4109605.5666999999</v>
      </c>
      <c r="O32" s="73">
        <v>24293270.671799999</v>
      </c>
      <c r="P32" s="73">
        <v>19047</v>
      </c>
      <c r="Q32" s="73">
        <v>17041</v>
      </c>
      <c r="R32" s="74">
        <v>11.771609647321201</v>
      </c>
      <c r="S32" s="73">
        <v>4.5809453877250998</v>
      </c>
      <c r="T32" s="73">
        <v>4.6014714159967101</v>
      </c>
      <c r="U32" s="75">
        <v>-0.44807406625304302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2.0354000000000001</v>
      </c>
      <c r="O33" s="73">
        <v>172.99539999999999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114957.26390000001</v>
      </c>
      <c r="E35" s="73">
        <v>148589.73670000001</v>
      </c>
      <c r="F35" s="74">
        <v>77.365547885784807</v>
      </c>
      <c r="G35" s="73">
        <v>184264.1654</v>
      </c>
      <c r="H35" s="74">
        <v>-37.612794299721202</v>
      </c>
      <c r="I35" s="73">
        <v>13202.9234</v>
      </c>
      <c r="J35" s="74">
        <v>11.485071018639699</v>
      </c>
      <c r="K35" s="73">
        <v>13203.9175</v>
      </c>
      <c r="L35" s="74">
        <v>7.1657543784148103</v>
      </c>
      <c r="M35" s="74">
        <v>-7.5288261986999994E-5</v>
      </c>
      <c r="N35" s="73">
        <v>3914049.3821</v>
      </c>
      <c r="O35" s="73">
        <v>34710251.683200002</v>
      </c>
      <c r="P35" s="73">
        <v>8739</v>
      </c>
      <c r="Q35" s="73">
        <v>8370</v>
      </c>
      <c r="R35" s="74">
        <v>4.4086021505376403</v>
      </c>
      <c r="S35" s="73">
        <v>13.154510115573901</v>
      </c>
      <c r="T35" s="73">
        <v>13.0303972879331</v>
      </c>
      <c r="U35" s="75">
        <v>0.94350018777080202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90406.88</v>
      </c>
      <c r="E36" s="76"/>
      <c r="F36" s="76"/>
      <c r="G36" s="76"/>
      <c r="H36" s="76"/>
      <c r="I36" s="73">
        <v>2433.79</v>
      </c>
      <c r="J36" s="74">
        <v>2.6920406942480501</v>
      </c>
      <c r="K36" s="76"/>
      <c r="L36" s="76"/>
      <c r="M36" s="76"/>
      <c r="N36" s="73">
        <v>3065379.27</v>
      </c>
      <c r="O36" s="73">
        <v>10138845.35</v>
      </c>
      <c r="P36" s="73">
        <v>56</v>
      </c>
      <c r="Q36" s="73">
        <v>54</v>
      </c>
      <c r="R36" s="74">
        <v>3.7037037037037002</v>
      </c>
      <c r="S36" s="73">
        <v>1614.40857142857</v>
      </c>
      <c r="T36" s="73">
        <v>1566.3509259259299</v>
      </c>
      <c r="U36" s="75">
        <v>2.9767957351787402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458527.46</v>
      </c>
      <c r="E37" s="73">
        <v>191166.1127</v>
      </c>
      <c r="F37" s="74">
        <v>239.85812837005</v>
      </c>
      <c r="G37" s="73">
        <v>419376.8</v>
      </c>
      <c r="H37" s="74">
        <v>9.3354377256920298</v>
      </c>
      <c r="I37" s="73">
        <v>-68665.95</v>
      </c>
      <c r="J37" s="74">
        <v>-14.9753190354183</v>
      </c>
      <c r="K37" s="73">
        <v>-52357.440000000002</v>
      </c>
      <c r="L37" s="74">
        <v>-12.484581884357899</v>
      </c>
      <c r="M37" s="74">
        <v>0.31148409853499298</v>
      </c>
      <c r="N37" s="73">
        <v>6754646.6500000004</v>
      </c>
      <c r="O37" s="73">
        <v>89383550.939999998</v>
      </c>
      <c r="P37" s="73">
        <v>164</v>
      </c>
      <c r="Q37" s="73">
        <v>83</v>
      </c>
      <c r="R37" s="74">
        <v>97.590361445783103</v>
      </c>
      <c r="S37" s="73">
        <v>2795.89914634146</v>
      </c>
      <c r="T37" s="73">
        <v>2040.33686746988</v>
      </c>
      <c r="U37" s="75">
        <v>27.023946119811399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1883687.03</v>
      </c>
      <c r="E38" s="73">
        <v>178516.72070000001</v>
      </c>
      <c r="F38" s="74">
        <v>1055.18800850345</v>
      </c>
      <c r="G38" s="73">
        <v>228489.601</v>
      </c>
      <c r="H38" s="74">
        <v>724.40821015745098</v>
      </c>
      <c r="I38" s="73">
        <v>-256305.96</v>
      </c>
      <c r="J38" s="74">
        <v>-13.606610648054399</v>
      </c>
      <c r="K38" s="73">
        <v>-3288.88</v>
      </c>
      <c r="L38" s="74">
        <v>-1.4394002990096699</v>
      </c>
      <c r="M38" s="74">
        <v>76.931076840748204</v>
      </c>
      <c r="N38" s="73">
        <v>14920908.17</v>
      </c>
      <c r="O38" s="73">
        <v>81812671.959999993</v>
      </c>
      <c r="P38" s="73">
        <v>739</v>
      </c>
      <c r="Q38" s="73">
        <v>346</v>
      </c>
      <c r="R38" s="74">
        <v>113.58381502890199</v>
      </c>
      <c r="S38" s="73">
        <v>2548.9675642760499</v>
      </c>
      <c r="T38" s="73">
        <v>2349.2239306358401</v>
      </c>
      <c r="U38" s="75">
        <v>7.8362563902197504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543617.49</v>
      </c>
      <c r="E39" s="73">
        <v>111135.28939999999</v>
      </c>
      <c r="F39" s="74">
        <v>489.14929986226298</v>
      </c>
      <c r="G39" s="73">
        <v>301023.65000000002</v>
      </c>
      <c r="H39" s="74">
        <v>80.589628090683306</v>
      </c>
      <c r="I39" s="73">
        <v>-98625.11</v>
      </c>
      <c r="J39" s="74">
        <v>-18.142372497985701</v>
      </c>
      <c r="K39" s="73">
        <v>-33340.71</v>
      </c>
      <c r="L39" s="74">
        <v>-11.075777600862899</v>
      </c>
      <c r="M39" s="74">
        <v>1.95809867276372</v>
      </c>
      <c r="N39" s="73">
        <v>6546396.0300000003</v>
      </c>
      <c r="O39" s="73">
        <v>57196238.509999998</v>
      </c>
      <c r="P39" s="73">
        <v>326</v>
      </c>
      <c r="Q39" s="73">
        <v>132</v>
      </c>
      <c r="R39" s="74">
        <v>146.969696969697</v>
      </c>
      <c r="S39" s="73">
        <v>1667.5383128834401</v>
      </c>
      <c r="T39" s="73">
        <v>1522.0943939393901</v>
      </c>
      <c r="U39" s="75">
        <v>8.7220735991694394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3">
        <v>43.09</v>
      </c>
      <c r="E40" s="76"/>
      <c r="F40" s="76"/>
      <c r="G40" s="73">
        <v>5.0199999999999996</v>
      </c>
      <c r="H40" s="74">
        <v>758.36653386454202</v>
      </c>
      <c r="I40" s="73">
        <v>41.62</v>
      </c>
      <c r="J40" s="74">
        <v>96.588535623114396</v>
      </c>
      <c r="K40" s="73">
        <v>0.39</v>
      </c>
      <c r="L40" s="74">
        <v>7.7689243027888404</v>
      </c>
      <c r="M40" s="74">
        <v>105.717948717949</v>
      </c>
      <c r="N40" s="73">
        <v>535.09</v>
      </c>
      <c r="O40" s="73">
        <v>3649.31</v>
      </c>
      <c r="P40" s="73">
        <v>30</v>
      </c>
      <c r="Q40" s="73">
        <v>31</v>
      </c>
      <c r="R40" s="74">
        <v>-3.2258064516128999</v>
      </c>
      <c r="S40" s="73">
        <v>1.4363333333333299</v>
      </c>
      <c r="T40" s="73">
        <v>0.72193548387096795</v>
      </c>
      <c r="U40" s="75">
        <v>49.737608456418997</v>
      </c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150776.92319999999</v>
      </c>
      <c r="E41" s="73">
        <v>120939.079</v>
      </c>
      <c r="F41" s="74">
        <v>124.671797111999</v>
      </c>
      <c r="G41" s="73">
        <v>209731.62390000001</v>
      </c>
      <c r="H41" s="74">
        <v>-28.109590534668101</v>
      </c>
      <c r="I41" s="73">
        <v>6191.4353000000001</v>
      </c>
      <c r="J41" s="74">
        <v>4.1063547183459201</v>
      </c>
      <c r="K41" s="73">
        <v>8610.3721999999998</v>
      </c>
      <c r="L41" s="74">
        <v>4.1054238935876599</v>
      </c>
      <c r="M41" s="74">
        <v>-0.28093290787127601</v>
      </c>
      <c r="N41" s="73">
        <v>3455318.8234000001</v>
      </c>
      <c r="O41" s="73">
        <v>38628176.308600001</v>
      </c>
      <c r="P41" s="73">
        <v>207</v>
      </c>
      <c r="Q41" s="73">
        <v>185</v>
      </c>
      <c r="R41" s="74">
        <v>11.8918918918919</v>
      </c>
      <c r="S41" s="73">
        <v>728.39093333333301</v>
      </c>
      <c r="T41" s="73">
        <v>602.19455135135104</v>
      </c>
      <c r="U41" s="75">
        <v>17.325364197556599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805259.11800000002</v>
      </c>
      <c r="E42" s="73">
        <v>383176.87599999999</v>
      </c>
      <c r="F42" s="74">
        <v>210.15337000659699</v>
      </c>
      <c r="G42" s="73">
        <v>515965.80550000002</v>
      </c>
      <c r="H42" s="74">
        <v>56.068311003605899</v>
      </c>
      <c r="I42" s="73">
        <v>-4730.0600000000004</v>
      </c>
      <c r="J42" s="74">
        <v>-0.58739601878062797</v>
      </c>
      <c r="K42" s="73">
        <v>19175.554599999999</v>
      </c>
      <c r="L42" s="74">
        <v>3.7164390344468301</v>
      </c>
      <c r="M42" s="74">
        <v>-1.2466713531195599</v>
      </c>
      <c r="N42" s="73">
        <v>12259302.810699999</v>
      </c>
      <c r="O42" s="73">
        <v>96948597.551499993</v>
      </c>
      <c r="P42" s="73">
        <v>3877</v>
      </c>
      <c r="Q42" s="73">
        <v>2755</v>
      </c>
      <c r="R42" s="74">
        <v>40.725952813067103</v>
      </c>
      <c r="S42" s="73">
        <v>207.70160381738501</v>
      </c>
      <c r="T42" s="73">
        <v>184.12580482758599</v>
      </c>
      <c r="U42" s="75">
        <v>11.350802572774899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206788.09</v>
      </c>
      <c r="E43" s="73">
        <v>82086.224600000001</v>
      </c>
      <c r="F43" s="74">
        <v>251.91570328354501</v>
      </c>
      <c r="G43" s="73">
        <v>106317.99</v>
      </c>
      <c r="H43" s="74">
        <v>94.4996232528474</v>
      </c>
      <c r="I43" s="73">
        <v>-23998.41</v>
      </c>
      <c r="J43" s="74">
        <v>-11.6053153738206</v>
      </c>
      <c r="K43" s="73">
        <v>-11465.5</v>
      </c>
      <c r="L43" s="74">
        <v>-10.784157977403501</v>
      </c>
      <c r="M43" s="74">
        <v>1.0930975535301599</v>
      </c>
      <c r="N43" s="73">
        <v>2935951.77</v>
      </c>
      <c r="O43" s="73">
        <v>40689879.950000003</v>
      </c>
      <c r="P43" s="73">
        <v>133</v>
      </c>
      <c r="Q43" s="73">
        <v>48</v>
      </c>
      <c r="R43" s="74">
        <v>177.083333333333</v>
      </c>
      <c r="S43" s="73">
        <v>1554.79766917293</v>
      </c>
      <c r="T43" s="73">
        <v>1295.1397916666699</v>
      </c>
      <c r="U43" s="75">
        <v>16.7004287859776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87825.67</v>
      </c>
      <c r="E44" s="73">
        <v>16763.9653</v>
      </c>
      <c r="F44" s="74">
        <v>523.89556067620799</v>
      </c>
      <c r="G44" s="73">
        <v>56441.07</v>
      </c>
      <c r="H44" s="74">
        <v>55.605962112341203</v>
      </c>
      <c r="I44" s="73">
        <v>11872.87</v>
      </c>
      <c r="J44" s="74">
        <v>13.5186785366966</v>
      </c>
      <c r="K44" s="73">
        <v>7321.31</v>
      </c>
      <c r="L44" s="74">
        <v>12.9716002903559</v>
      </c>
      <c r="M44" s="74">
        <v>0.62168655609446999</v>
      </c>
      <c r="N44" s="73">
        <v>1317531.44</v>
      </c>
      <c r="O44" s="73">
        <v>15166189.880000001</v>
      </c>
      <c r="P44" s="73">
        <v>67</v>
      </c>
      <c r="Q44" s="73">
        <v>32</v>
      </c>
      <c r="R44" s="74">
        <v>109.375</v>
      </c>
      <c r="S44" s="73">
        <v>1310.8308955223899</v>
      </c>
      <c r="T44" s="73">
        <v>1093.2159375000001</v>
      </c>
      <c r="U44" s="75">
        <v>16.6012991275785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5768.2277000000004</v>
      </c>
      <c r="E45" s="79"/>
      <c r="F45" s="79"/>
      <c r="G45" s="78">
        <v>10436.931399999999</v>
      </c>
      <c r="H45" s="80">
        <v>-44.732532207694703</v>
      </c>
      <c r="I45" s="78">
        <v>600.02980000000002</v>
      </c>
      <c r="J45" s="80">
        <v>10.4023251370607</v>
      </c>
      <c r="K45" s="78">
        <v>1836.1947</v>
      </c>
      <c r="L45" s="80">
        <v>17.593242971780001</v>
      </c>
      <c r="M45" s="80">
        <v>-0.67322103696301905</v>
      </c>
      <c r="N45" s="78">
        <v>762361.87219999998</v>
      </c>
      <c r="O45" s="78">
        <v>4525603.0829999996</v>
      </c>
      <c r="P45" s="78">
        <v>27</v>
      </c>
      <c r="Q45" s="78">
        <v>15</v>
      </c>
      <c r="R45" s="80">
        <v>80</v>
      </c>
      <c r="S45" s="78">
        <v>213.63806296296301</v>
      </c>
      <c r="T45" s="78">
        <v>697.47785999999996</v>
      </c>
      <c r="U45" s="81">
        <v>-226.476401408356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67652</v>
      </c>
      <c r="D2" s="32">
        <v>672854.88247094001</v>
      </c>
      <c r="E2" s="32">
        <v>547729.71297692298</v>
      </c>
      <c r="F2" s="32">
        <v>125125.169494017</v>
      </c>
      <c r="G2" s="32">
        <v>547729.71297692298</v>
      </c>
      <c r="H2" s="32">
        <v>0.18596159848690899</v>
      </c>
    </row>
    <row r="3" spans="1:8" ht="14.25" x14ac:dyDescent="0.2">
      <c r="A3" s="32">
        <v>2</v>
      </c>
      <c r="B3" s="33">
        <v>13</v>
      </c>
      <c r="C3" s="32">
        <v>7201</v>
      </c>
      <c r="D3" s="32">
        <v>74508.412186899601</v>
      </c>
      <c r="E3" s="32">
        <v>57567.528478723201</v>
      </c>
      <c r="F3" s="32">
        <v>16940.8837081764</v>
      </c>
      <c r="G3" s="32">
        <v>57567.528478723201</v>
      </c>
      <c r="H3" s="32">
        <v>0.22736873878993999</v>
      </c>
    </row>
    <row r="4" spans="1:8" ht="14.25" x14ac:dyDescent="0.2">
      <c r="A4" s="32">
        <v>3</v>
      </c>
      <c r="B4" s="33">
        <v>14</v>
      </c>
      <c r="C4" s="32">
        <v>125454</v>
      </c>
      <c r="D4" s="32">
        <v>128370.517138462</v>
      </c>
      <c r="E4" s="32">
        <v>93894.091191453001</v>
      </c>
      <c r="F4" s="32">
        <v>34476.425947008502</v>
      </c>
      <c r="G4" s="32">
        <v>93894.091191453001</v>
      </c>
      <c r="H4" s="32">
        <v>0.26856965848179898</v>
      </c>
    </row>
    <row r="5" spans="1:8" ht="14.25" x14ac:dyDescent="0.2">
      <c r="A5" s="32">
        <v>4</v>
      </c>
      <c r="B5" s="33">
        <v>15</v>
      </c>
      <c r="C5" s="32">
        <v>4634</v>
      </c>
      <c r="D5" s="32">
        <v>69330.268158974402</v>
      </c>
      <c r="E5" s="32">
        <v>60801.599127350397</v>
      </c>
      <c r="F5" s="32">
        <v>8528.6690316239292</v>
      </c>
      <c r="G5" s="32">
        <v>60801.599127350397</v>
      </c>
      <c r="H5" s="32">
        <v>0.123015087898805</v>
      </c>
    </row>
    <row r="6" spans="1:8" ht="14.25" x14ac:dyDescent="0.2">
      <c r="A6" s="32">
        <v>5</v>
      </c>
      <c r="B6" s="33">
        <v>16</v>
      </c>
      <c r="C6" s="32">
        <v>6779</v>
      </c>
      <c r="D6" s="32">
        <v>286956.41227863199</v>
      </c>
      <c r="E6" s="32">
        <v>255744.04307521399</v>
      </c>
      <c r="F6" s="32">
        <v>31212.369203418799</v>
      </c>
      <c r="G6" s="32">
        <v>255744.04307521399</v>
      </c>
      <c r="H6" s="32">
        <v>0.108770419017895</v>
      </c>
    </row>
    <row r="7" spans="1:8" ht="14.25" x14ac:dyDescent="0.2">
      <c r="A7" s="32">
        <v>6</v>
      </c>
      <c r="B7" s="33">
        <v>17</v>
      </c>
      <c r="C7" s="32">
        <v>21869</v>
      </c>
      <c r="D7" s="32">
        <v>297720.81677350402</v>
      </c>
      <c r="E7" s="32">
        <v>230958.366673504</v>
      </c>
      <c r="F7" s="32">
        <v>66762.450100000002</v>
      </c>
      <c r="G7" s="32">
        <v>230958.366673504</v>
      </c>
      <c r="H7" s="32">
        <v>0.22424515297091399</v>
      </c>
    </row>
    <row r="8" spans="1:8" ht="14.25" x14ac:dyDescent="0.2">
      <c r="A8" s="32">
        <v>7</v>
      </c>
      <c r="B8" s="33">
        <v>18</v>
      </c>
      <c r="C8" s="32">
        <v>56173</v>
      </c>
      <c r="D8" s="32">
        <v>158473.58596153799</v>
      </c>
      <c r="E8" s="32">
        <v>132337.690311966</v>
      </c>
      <c r="F8" s="32">
        <v>26135.895649572602</v>
      </c>
      <c r="G8" s="32">
        <v>132337.690311966</v>
      </c>
      <c r="H8" s="32">
        <v>0.16492272507745101</v>
      </c>
    </row>
    <row r="9" spans="1:8" ht="14.25" x14ac:dyDescent="0.2">
      <c r="A9" s="32">
        <v>8</v>
      </c>
      <c r="B9" s="33">
        <v>19</v>
      </c>
      <c r="C9" s="32">
        <v>25849</v>
      </c>
      <c r="D9" s="32">
        <v>149808.10544188</v>
      </c>
      <c r="E9" s="32">
        <v>129481.571820513</v>
      </c>
      <c r="F9" s="32">
        <v>20326.5336213675</v>
      </c>
      <c r="G9" s="32">
        <v>129481.571820513</v>
      </c>
      <c r="H9" s="32">
        <v>0.13568380403324301</v>
      </c>
    </row>
    <row r="10" spans="1:8" ht="14.25" x14ac:dyDescent="0.2">
      <c r="A10" s="32">
        <v>9</v>
      </c>
      <c r="B10" s="33">
        <v>21</v>
      </c>
      <c r="C10" s="32">
        <v>244855.7</v>
      </c>
      <c r="D10" s="32">
        <v>916760.62718717905</v>
      </c>
      <c r="E10" s="32">
        <v>903392.83570512803</v>
      </c>
      <c r="F10" s="32">
        <v>13367.7914820513</v>
      </c>
      <c r="G10" s="32">
        <v>903392.83570512803</v>
      </c>
      <c r="H10" s="35">
        <v>1.45815506094176E-2</v>
      </c>
    </row>
    <row r="11" spans="1:8" ht="14.25" x14ac:dyDescent="0.2">
      <c r="A11" s="32">
        <v>10</v>
      </c>
      <c r="B11" s="33">
        <v>22</v>
      </c>
      <c r="C11" s="32">
        <v>53876</v>
      </c>
      <c r="D11" s="32">
        <v>482614.57632734999</v>
      </c>
      <c r="E11" s="32">
        <v>431312.07877094002</v>
      </c>
      <c r="F11" s="32">
        <v>51302.497556410301</v>
      </c>
      <c r="G11" s="32">
        <v>431312.07877094002</v>
      </c>
      <c r="H11" s="32">
        <v>0.106301177114909</v>
      </c>
    </row>
    <row r="12" spans="1:8" ht="14.25" x14ac:dyDescent="0.2">
      <c r="A12" s="32">
        <v>11</v>
      </c>
      <c r="B12" s="33">
        <v>23</v>
      </c>
      <c r="C12" s="32">
        <v>212033.799</v>
      </c>
      <c r="D12" s="32">
        <v>1686798.5457874399</v>
      </c>
      <c r="E12" s="32">
        <v>1491891.4428632101</v>
      </c>
      <c r="F12" s="32">
        <v>194907.10292422699</v>
      </c>
      <c r="G12" s="32">
        <v>1491891.4428632101</v>
      </c>
      <c r="H12" s="32">
        <v>0.11554853625584501</v>
      </c>
    </row>
    <row r="13" spans="1:8" ht="14.25" x14ac:dyDescent="0.2">
      <c r="A13" s="32">
        <v>12</v>
      </c>
      <c r="B13" s="33">
        <v>24</v>
      </c>
      <c r="C13" s="32">
        <v>14436.508</v>
      </c>
      <c r="D13" s="32">
        <v>453322.56755982898</v>
      </c>
      <c r="E13" s="32">
        <v>440170.27021453</v>
      </c>
      <c r="F13" s="32">
        <v>13152.297345299099</v>
      </c>
      <c r="G13" s="32">
        <v>440170.27021453</v>
      </c>
      <c r="H13" s="32">
        <v>2.9013109618821999E-2</v>
      </c>
    </row>
    <row r="14" spans="1:8" ht="14.25" x14ac:dyDescent="0.2">
      <c r="A14" s="32">
        <v>13</v>
      </c>
      <c r="B14" s="33">
        <v>25</v>
      </c>
      <c r="C14" s="32">
        <v>84531</v>
      </c>
      <c r="D14" s="32">
        <v>993475.75650683802</v>
      </c>
      <c r="E14" s="32">
        <v>937497.56878119695</v>
      </c>
      <c r="F14" s="32">
        <v>55978.187725641001</v>
      </c>
      <c r="G14" s="32">
        <v>937497.56878119695</v>
      </c>
      <c r="H14" s="32">
        <v>5.6345801454145299E-2</v>
      </c>
    </row>
    <row r="15" spans="1:8" ht="14.25" x14ac:dyDescent="0.2">
      <c r="A15" s="32">
        <v>14</v>
      </c>
      <c r="B15" s="33">
        <v>26</v>
      </c>
      <c r="C15" s="32">
        <v>66925</v>
      </c>
      <c r="D15" s="32">
        <v>327777.25185942801</v>
      </c>
      <c r="E15" s="32">
        <v>296434.31506957102</v>
      </c>
      <c r="F15" s="32">
        <v>31342.936789857002</v>
      </c>
      <c r="G15" s="32">
        <v>296434.31506957102</v>
      </c>
      <c r="H15" s="32">
        <v>9.5622672446161405E-2</v>
      </c>
    </row>
    <row r="16" spans="1:8" ht="14.25" x14ac:dyDescent="0.2">
      <c r="A16" s="32">
        <v>15</v>
      </c>
      <c r="B16" s="33">
        <v>27</v>
      </c>
      <c r="C16" s="32">
        <v>194136.217</v>
      </c>
      <c r="D16" s="32">
        <v>1319121.2298153799</v>
      </c>
      <c r="E16" s="32">
        <v>1161297.3485461499</v>
      </c>
      <c r="F16" s="32">
        <v>157823.881269231</v>
      </c>
      <c r="G16" s="32">
        <v>1161297.3485461499</v>
      </c>
      <c r="H16" s="32">
        <v>0.11964319707849699</v>
      </c>
    </row>
    <row r="17" spans="1:8" ht="14.25" x14ac:dyDescent="0.2">
      <c r="A17" s="32">
        <v>16</v>
      </c>
      <c r="B17" s="33">
        <v>29</v>
      </c>
      <c r="C17" s="32">
        <v>282810</v>
      </c>
      <c r="D17" s="32">
        <v>3526061.06342735</v>
      </c>
      <c r="E17" s="32">
        <v>3334377.9051008499</v>
      </c>
      <c r="F17" s="32">
        <v>191683.15832649599</v>
      </c>
      <c r="G17" s="32">
        <v>3334377.9051008499</v>
      </c>
      <c r="H17" s="32">
        <v>5.4361837437999098E-2</v>
      </c>
    </row>
    <row r="18" spans="1:8" ht="14.25" x14ac:dyDescent="0.2">
      <c r="A18" s="32">
        <v>17</v>
      </c>
      <c r="B18" s="33">
        <v>31</v>
      </c>
      <c r="C18" s="32">
        <v>27794.487000000001</v>
      </c>
      <c r="D18" s="32">
        <v>214807.069681136</v>
      </c>
      <c r="E18" s="32">
        <v>179867.75925571899</v>
      </c>
      <c r="F18" s="32">
        <v>34939.310425416901</v>
      </c>
      <c r="G18" s="32">
        <v>179867.75925571899</v>
      </c>
      <c r="H18" s="32">
        <v>0.162654378542017</v>
      </c>
    </row>
    <row r="19" spans="1:8" ht="14.25" x14ac:dyDescent="0.2">
      <c r="A19" s="32">
        <v>18</v>
      </c>
      <c r="B19" s="33">
        <v>32</v>
      </c>
      <c r="C19" s="32">
        <v>22265.787</v>
      </c>
      <c r="D19" s="32">
        <v>265801.37701126997</v>
      </c>
      <c r="E19" s="32">
        <v>252660.68409938499</v>
      </c>
      <c r="F19" s="32">
        <v>13140.6929118845</v>
      </c>
      <c r="G19" s="32">
        <v>252660.68409938499</v>
      </c>
      <c r="H19" s="32">
        <v>4.9438016686148799E-2</v>
      </c>
    </row>
    <row r="20" spans="1:8" ht="14.25" x14ac:dyDescent="0.2">
      <c r="A20" s="32">
        <v>19</v>
      </c>
      <c r="B20" s="33">
        <v>33</v>
      </c>
      <c r="C20" s="32">
        <v>122028.061</v>
      </c>
      <c r="D20" s="32">
        <v>1121551.75347409</v>
      </c>
      <c r="E20" s="32">
        <v>989992.27832576795</v>
      </c>
      <c r="F20" s="32">
        <v>131559.47514832701</v>
      </c>
      <c r="G20" s="32">
        <v>989992.27832576795</v>
      </c>
      <c r="H20" s="32">
        <v>0.117301296833437</v>
      </c>
    </row>
    <row r="21" spans="1:8" ht="14.25" x14ac:dyDescent="0.2">
      <c r="A21" s="32">
        <v>20</v>
      </c>
      <c r="B21" s="33">
        <v>34</v>
      </c>
      <c r="C21" s="32">
        <v>34166.74</v>
      </c>
      <c r="D21" s="32">
        <v>168460.62251068</v>
      </c>
      <c r="E21" s="32">
        <v>120343.37004114001</v>
      </c>
      <c r="F21" s="32">
        <v>48117.252469540203</v>
      </c>
      <c r="G21" s="32">
        <v>120343.37004114001</v>
      </c>
      <c r="H21" s="32">
        <v>0.28562907908339102</v>
      </c>
    </row>
    <row r="22" spans="1:8" ht="14.25" x14ac:dyDescent="0.2">
      <c r="A22" s="32">
        <v>21</v>
      </c>
      <c r="B22" s="33">
        <v>35</v>
      </c>
      <c r="C22" s="32">
        <v>27738.100999999999</v>
      </c>
      <c r="D22" s="32">
        <v>676061.72020442504</v>
      </c>
      <c r="E22" s="32">
        <v>669210.14305132697</v>
      </c>
      <c r="F22" s="32">
        <v>6851.5771530973498</v>
      </c>
      <c r="G22" s="32">
        <v>669210.14305132697</v>
      </c>
      <c r="H22" s="32">
        <v>1.0134543856477499E-2</v>
      </c>
    </row>
    <row r="23" spans="1:8" ht="14.25" x14ac:dyDescent="0.2">
      <c r="A23" s="32">
        <v>22</v>
      </c>
      <c r="B23" s="33">
        <v>36</v>
      </c>
      <c r="C23" s="32">
        <v>154091.63500000001</v>
      </c>
      <c r="D23" s="32">
        <v>572331.76648761099</v>
      </c>
      <c r="E23" s="32">
        <v>513073.74627497798</v>
      </c>
      <c r="F23" s="32">
        <v>59258.0202126324</v>
      </c>
      <c r="G23" s="32">
        <v>513073.74627497798</v>
      </c>
      <c r="H23" s="32">
        <v>0.103537884287461</v>
      </c>
    </row>
    <row r="24" spans="1:8" ht="14.25" x14ac:dyDescent="0.2">
      <c r="A24" s="32">
        <v>23</v>
      </c>
      <c r="B24" s="33">
        <v>37</v>
      </c>
      <c r="C24" s="32">
        <v>133014.174</v>
      </c>
      <c r="D24" s="32">
        <v>1148023.36338319</v>
      </c>
      <c r="E24" s="32">
        <v>1023603.56615924</v>
      </c>
      <c r="F24" s="32">
        <v>124419.797223948</v>
      </c>
      <c r="G24" s="32">
        <v>1023603.56615924</v>
      </c>
      <c r="H24" s="32">
        <v>0.108377408676847</v>
      </c>
    </row>
    <row r="25" spans="1:8" ht="14.25" x14ac:dyDescent="0.2">
      <c r="A25" s="32">
        <v>24</v>
      </c>
      <c r="B25" s="33">
        <v>38</v>
      </c>
      <c r="C25" s="32">
        <v>428528.63699999999</v>
      </c>
      <c r="D25" s="32">
        <v>1746835.3426115001</v>
      </c>
      <c r="E25" s="32">
        <v>1820744.1801247799</v>
      </c>
      <c r="F25" s="32">
        <v>-73908.837513274295</v>
      </c>
      <c r="G25" s="32">
        <v>1820744.1801247799</v>
      </c>
      <c r="H25" s="32">
        <v>-4.2310134052349298E-2</v>
      </c>
    </row>
    <row r="26" spans="1:8" ht="14.25" x14ac:dyDescent="0.2">
      <c r="A26" s="32">
        <v>25</v>
      </c>
      <c r="B26" s="33">
        <v>39</v>
      </c>
      <c r="C26" s="32">
        <v>56650.108999999997</v>
      </c>
      <c r="D26" s="32">
        <v>87253.182169003907</v>
      </c>
      <c r="E26" s="32">
        <v>64027.0776234226</v>
      </c>
      <c r="F26" s="32">
        <v>23226.104545581198</v>
      </c>
      <c r="G26" s="32">
        <v>64027.0776234226</v>
      </c>
      <c r="H26" s="32">
        <v>0.26619206277879598</v>
      </c>
    </row>
    <row r="27" spans="1:8" ht="14.25" x14ac:dyDescent="0.2">
      <c r="A27" s="32">
        <v>26</v>
      </c>
      <c r="B27" s="33">
        <v>42</v>
      </c>
      <c r="C27" s="32">
        <v>6410.6959999999999</v>
      </c>
      <c r="D27" s="32">
        <v>114957.26390000001</v>
      </c>
      <c r="E27" s="32">
        <v>101754.3366</v>
      </c>
      <c r="F27" s="32">
        <v>13202.927299999999</v>
      </c>
      <c r="G27" s="32">
        <v>101754.3366</v>
      </c>
      <c r="H27" s="32">
        <v>0.114850744112047</v>
      </c>
    </row>
    <row r="28" spans="1:8" ht="14.25" x14ac:dyDescent="0.2">
      <c r="A28" s="32">
        <v>27</v>
      </c>
      <c r="B28" s="33">
        <v>75</v>
      </c>
      <c r="C28" s="32">
        <v>239</v>
      </c>
      <c r="D28" s="32">
        <v>150776.92307692301</v>
      </c>
      <c r="E28" s="32">
        <v>144585.48717948701</v>
      </c>
      <c r="F28" s="32">
        <v>6191.4358974359002</v>
      </c>
      <c r="G28" s="32">
        <v>144585.48717948701</v>
      </c>
      <c r="H28" s="32">
        <v>4.1063551179361599E-2</v>
      </c>
    </row>
    <row r="29" spans="1:8" ht="14.25" x14ac:dyDescent="0.2">
      <c r="A29" s="32">
        <v>28</v>
      </c>
      <c r="B29" s="33">
        <v>76</v>
      </c>
      <c r="C29" s="32">
        <v>4236</v>
      </c>
      <c r="D29" s="32">
        <v>805259.11296923098</v>
      </c>
      <c r="E29" s="32">
        <v>809989.17067777796</v>
      </c>
      <c r="F29" s="32">
        <v>-4730.0577085470104</v>
      </c>
      <c r="G29" s="32">
        <v>809989.17067777796</v>
      </c>
      <c r="H29" s="32">
        <v>-5.8739573788937002E-3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5768.2278193782604</v>
      </c>
      <c r="E30" s="32">
        <v>5168.1980939414598</v>
      </c>
      <c r="F30" s="32">
        <v>600.02972543680505</v>
      </c>
      <c r="G30" s="32">
        <v>5168.1980939414598</v>
      </c>
      <c r="H30" s="32">
        <v>0.10402323629122499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55</v>
      </c>
      <c r="D32" s="38">
        <v>90406.88</v>
      </c>
      <c r="E32" s="38">
        <v>87973.09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156</v>
      </c>
      <c r="D33" s="38">
        <v>458527.46</v>
      </c>
      <c r="E33" s="38">
        <v>527193.41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698</v>
      </c>
      <c r="D34" s="38">
        <v>1883687.03</v>
      </c>
      <c r="E34" s="38">
        <v>2139992.9900000002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314</v>
      </c>
      <c r="D35" s="38">
        <v>543617.49</v>
      </c>
      <c r="E35" s="38">
        <v>642242.6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125</v>
      </c>
      <c r="D36" s="38">
        <v>43.09</v>
      </c>
      <c r="E36" s="38">
        <v>1.47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121</v>
      </c>
      <c r="D37" s="38">
        <v>206788.09</v>
      </c>
      <c r="E37" s="38">
        <v>230786.5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65</v>
      </c>
      <c r="D38" s="38">
        <v>87825.67</v>
      </c>
      <c r="E38" s="38">
        <v>75952.800000000003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2015-06-27T00:00:12Z</dcterms:modified>
</cp:coreProperties>
</file>