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<sst xmlns="http://schemas.openxmlformats.org/spreadsheetml/2006/main" count="117" uniqueCount="74">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</sst>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31378350.168199997</v>
      </c>
      <c r="F3" s="25">
        <f>RA!I7</f>
        <v>-884268.07900000003</v>
      </c>
      <c r="G3" s="16">
        <f>SUM(G4:G40)</f>
        <v>32262618.247199994</v>
      </c>
      <c r="H3" s="27">
        <f>RA!J7</f>
        <v>-2.8180834054689998</v>
      </c>
      <c r="I3" s="20">
        <f>SUM(I4:I40)</f>
        <v>31378355.511443164</v>
      </c>
      <c r="J3" s="21">
        <f>SUM(J4:J40)</f>
        <v>32262618.198084015</v>
      </c>
      <c r="K3" s="22">
        <f>E3-I3</f>
        <v>-5.3432431668043137</v>
      </c>
      <c r="L3" s="22">
        <f>G3-J3</f>
        <v>4.9115978181362152E-2</v>
      </c>
    </row>
    <row r="4" spans="1:13" x14ac:dyDescent="0.15">
      <c r="A4" s="44">
        <f>RA!A8</f>
        <v>42184</v>
      </c>
      <c r="B4" s="12">
        <v>12</v>
      </c>
      <c r="C4" s="41" t="s">
        <v>6</v>
      </c>
      <c r="D4" s="41"/>
      <c r="E4" s="15">
        <f>VLOOKUP(C4,RA!B8:D36,3,0)</f>
        <v>570814.63560000004</v>
      </c>
      <c r="F4" s="25">
        <f>VLOOKUP(C4,RA!B8:I39,8,0)</f>
        <v>136804.56140000001</v>
      </c>
      <c r="G4" s="16">
        <f t="shared" ref="G4:G40" si="0">E4-F4</f>
        <v>434010.07420000003</v>
      </c>
      <c r="H4" s="27">
        <f>RA!J8</f>
        <v>23.9665476089625</v>
      </c>
      <c r="I4" s="20">
        <f>VLOOKUP(B4,RMS!B:D,3,FALSE)</f>
        <v>570815.46533418796</v>
      </c>
      <c r="J4" s="21">
        <f>VLOOKUP(B4,RMS!B:E,4,FALSE)</f>
        <v>434010.087353846</v>
      </c>
      <c r="K4" s="22">
        <f t="shared" ref="K4:K40" si="1">E4-I4</f>
        <v>-0.82973418792244047</v>
      </c>
      <c r="L4" s="22">
        <f t="shared" ref="L4:L40" si="2">G4-J4</f>
        <v>-1.3153845968190581E-2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86555.653200000001</v>
      </c>
      <c r="F5" s="25">
        <f>VLOOKUP(C5,RA!B9:I40,8,0)</f>
        <v>17887.8812</v>
      </c>
      <c r="G5" s="16">
        <f t="shared" si="0"/>
        <v>68667.771999999997</v>
      </c>
      <c r="H5" s="27">
        <f>RA!J9</f>
        <v>20.666334940211598</v>
      </c>
      <c r="I5" s="20">
        <f>VLOOKUP(B5,RMS!B:D,3,FALSE)</f>
        <v>86555.681355298395</v>
      </c>
      <c r="J5" s="21">
        <f>VLOOKUP(B5,RMS!B:E,4,FALSE)</f>
        <v>68667.789111572507</v>
      </c>
      <c r="K5" s="22">
        <f t="shared" si="1"/>
        <v>-2.8155298394267447E-2</v>
      </c>
      <c r="L5" s="22">
        <f t="shared" si="2"/>
        <v>-1.711157250974793E-2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130694.95480000001</v>
      </c>
      <c r="F6" s="25">
        <f>VLOOKUP(C6,RA!B10:I41,8,0)</f>
        <v>34147.870999999999</v>
      </c>
      <c r="G6" s="16">
        <f t="shared" si="0"/>
        <v>96547.083800000008</v>
      </c>
      <c r="H6" s="27">
        <f>RA!J10</f>
        <v>26.1279182905383</v>
      </c>
      <c r="I6" s="20">
        <f>VLOOKUP(B6,RMS!B:D,3,FALSE)</f>
        <v>130697.001542735</v>
      </c>
      <c r="J6" s="21">
        <f>VLOOKUP(B6,RMS!B:E,4,FALSE)</f>
        <v>96547.083882905994</v>
      </c>
      <c r="K6" s="22">
        <f>E6-I6</f>
        <v>-2.0467427349940408</v>
      </c>
      <c r="L6" s="22">
        <f t="shared" si="2"/>
        <v>-8.2905986346304417E-5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58925.572500000002</v>
      </c>
      <c r="F7" s="25">
        <f>VLOOKUP(C7,RA!B11:I42,8,0)</f>
        <v>12907.15</v>
      </c>
      <c r="G7" s="16">
        <f t="shared" si="0"/>
        <v>46018.422500000001</v>
      </c>
      <c r="H7" s="27">
        <f>RA!J11</f>
        <v>21.9041571467125</v>
      </c>
      <c r="I7" s="20">
        <f>VLOOKUP(B7,RMS!B:D,3,FALSE)</f>
        <v>58925.643088888901</v>
      </c>
      <c r="J7" s="21">
        <f>VLOOKUP(B7,RMS!B:E,4,FALSE)</f>
        <v>46018.4219025641</v>
      </c>
      <c r="K7" s="22">
        <f t="shared" si="1"/>
        <v>-7.0588888898782898E-2</v>
      </c>
      <c r="L7" s="22">
        <f t="shared" si="2"/>
        <v>5.9743590099969879E-4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245172.4388</v>
      </c>
      <c r="F8" s="25">
        <f>VLOOKUP(C8,RA!B12:I43,8,0)</f>
        <v>36177.417099999999</v>
      </c>
      <c r="G8" s="16">
        <f t="shared" si="0"/>
        <v>208995.02170000001</v>
      </c>
      <c r="H8" s="27">
        <f>RA!J12</f>
        <v>14.7559070167393</v>
      </c>
      <c r="I8" s="20">
        <f>VLOOKUP(B8,RMS!B:D,3,FALSE)</f>
        <v>245172.47766666699</v>
      </c>
      <c r="J8" s="21">
        <f>VLOOKUP(B8,RMS!B:E,4,FALSE)</f>
        <v>208995.020597436</v>
      </c>
      <c r="K8" s="22">
        <f t="shared" si="1"/>
        <v>-3.8866666989633814E-2</v>
      </c>
      <c r="L8" s="22">
        <f t="shared" si="2"/>
        <v>1.1025640123989433E-3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269821.05459999997</v>
      </c>
      <c r="F9" s="25">
        <f>VLOOKUP(C9,RA!B13:I44,8,0)</f>
        <v>71104.958400000003</v>
      </c>
      <c r="G9" s="16">
        <f t="shared" si="0"/>
        <v>198716.09619999997</v>
      </c>
      <c r="H9" s="27">
        <f>RA!J13</f>
        <v>26.352635269849699</v>
      </c>
      <c r="I9" s="20">
        <f>VLOOKUP(B9,RMS!B:D,3,FALSE)</f>
        <v>269821.29981794901</v>
      </c>
      <c r="J9" s="21">
        <f>VLOOKUP(B9,RMS!B:E,4,FALSE)</f>
        <v>198716.09522649599</v>
      </c>
      <c r="K9" s="22">
        <f t="shared" si="1"/>
        <v>-0.24521794903557748</v>
      </c>
      <c r="L9" s="22">
        <f t="shared" si="2"/>
        <v>9.7350397845730186E-4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162895.81270000001</v>
      </c>
      <c r="F10" s="25">
        <f>VLOOKUP(C10,RA!B14:I45,8,0)</f>
        <v>29976.1126</v>
      </c>
      <c r="G10" s="16">
        <f t="shared" si="0"/>
        <v>132919.70010000002</v>
      </c>
      <c r="H10" s="27">
        <f>RA!J14</f>
        <v>18.402015437441602</v>
      </c>
      <c r="I10" s="20">
        <f>VLOOKUP(B10,RMS!B:D,3,FALSE)</f>
        <v>162895.80804700899</v>
      </c>
      <c r="J10" s="21">
        <f>VLOOKUP(B10,RMS!B:E,4,FALSE)</f>
        <v>132919.697547863</v>
      </c>
      <c r="K10" s="22">
        <f t="shared" si="1"/>
        <v>4.6529910177923739E-3</v>
      </c>
      <c r="L10" s="22">
        <f t="shared" si="2"/>
        <v>2.5521370116621256E-3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125264.60950000001</v>
      </c>
      <c r="F11" s="25">
        <f>VLOOKUP(C11,RA!B15:I46,8,0)</f>
        <v>23765.135900000001</v>
      </c>
      <c r="G11" s="16">
        <f t="shared" si="0"/>
        <v>101499.4736</v>
      </c>
      <c r="H11" s="27">
        <f>RA!J15</f>
        <v>18.971947459749199</v>
      </c>
      <c r="I11" s="20">
        <f>VLOOKUP(B11,RMS!B:D,3,FALSE)</f>
        <v>125264.78786837601</v>
      </c>
      <c r="J11" s="21">
        <f>VLOOKUP(B11,RMS!B:E,4,FALSE)</f>
        <v>101499.472281197</v>
      </c>
      <c r="K11" s="22">
        <f t="shared" si="1"/>
        <v>-0.17836837600043509</v>
      </c>
      <c r="L11" s="22">
        <f t="shared" si="2"/>
        <v>1.3188029988668859E-3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811323.35869999998</v>
      </c>
      <c r="F12" s="25">
        <f>VLOOKUP(C12,RA!B16:I47,8,0)</f>
        <v>41513.252</v>
      </c>
      <c r="G12" s="16">
        <f t="shared" si="0"/>
        <v>769810.1067</v>
      </c>
      <c r="H12" s="27">
        <f>RA!J16</f>
        <v>5.1167332426515504</v>
      </c>
      <c r="I12" s="20">
        <f>VLOOKUP(B12,RMS!B:D,3,FALSE)</f>
        <v>811322.66759059799</v>
      </c>
      <c r="J12" s="21">
        <f>VLOOKUP(B12,RMS!B:E,4,FALSE)</f>
        <v>769810.10706666706</v>
      </c>
      <c r="K12" s="22">
        <f t="shared" si="1"/>
        <v>0.69110940198879689</v>
      </c>
      <c r="L12" s="22">
        <f t="shared" si="2"/>
        <v>-3.6666705273091793E-4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631189.23580000002</v>
      </c>
      <c r="F13" s="25">
        <f>VLOOKUP(C13,RA!B17:I48,8,0)</f>
        <v>50661.145100000002</v>
      </c>
      <c r="G13" s="16">
        <f t="shared" si="0"/>
        <v>580528.09070000006</v>
      </c>
      <c r="H13" s="27">
        <f>RA!J17</f>
        <v>8.0263005492781598</v>
      </c>
      <c r="I13" s="20">
        <f>VLOOKUP(B13,RMS!B:D,3,FALSE)</f>
        <v>631189.19617777795</v>
      </c>
      <c r="J13" s="21">
        <f>VLOOKUP(B13,RMS!B:E,4,FALSE)</f>
        <v>580528.09091794898</v>
      </c>
      <c r="K13" s="22">
        <f t="shared" si="1"/>
        <v>3.9622222073376179E-2</v>
      </c>
      <c r="L13" s="22">
        <f t="shared" si="2"/>
        <v>-2.1794892381876707E-4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1310565.4129999999</v>
      </c>
      <c r="F14" s="25">
        <f>VLOOKUP(C14,RA!B18:I49,8,0)</f>
        <v>205508.74119999999</v>
      </c>
      <c r="G14" s="16">
        <f t="shared" si="0"/>
        <v>1105056.6717999999</v>
      </c>
      <c r="H14" s="27">
        <f>RA!J18</f>
        <v>15.680922078477</v>
      </c>
      <c r="I14" s="20">
        <f>VLOOKUP(B14,RMS!B:D,3,FALSE)</f>
        <v>1310564.96557799</v>
      </c>
      <c r="J14" s="21">
        <f>VLOOKUP(B14,RMS!B:E,4,FALSE)</f>
        <v>1105056.67387488</v>
      </c>
      <c r="K14" s="22">
        <f t="shared" si="1"/>
        <v>0.44742200989276171</v>
      </c>
      <c r="L14" s="22">
        <f t="shared" si="2"/>
        <v>-2.0748800598084927E-3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480819.72389999998</v>
      </c>
      <c r="F15" s="25">
        <f>VLOOKUP(C15,RA!B19:I50,8,0)</f>
        <v>1498.7936999999999</v>
      </c>
      <c r="G15" s="16">
        <f t="shared" si="0"/>
        <v>479320.9302</v>
      </c>
      <c r="H15" s="27">
        <f>RA!J19</f>
        <v>0.31171635136825598</v>
      </c>
      <c r="I15" s="20">
        <f>VLOOKUP(B15,RMS!B:D,3,FALSE)</f>
        <v>480819.763252137</v>
      </c>
      <c r="J15" s="21">
        <f>VLOOKUP(B15,RMS!B:E,4,FALSE)</f>
        <v>479320.93081282103</v>
      </c>
      <c r="K15" s="22">
        <f t="shared" si="1"/>
        <v>-3.9352137013338506E-2</v>
      </c>
      <c r="L15" s="22">
        <f t="shared" si="2"/>
        <v>-6.1282102251425385E-4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862435.52769999998</v>
      </c>
      <c r="F16" s="25">
        <f>VLOOKUP(C16,RA!B20:I51,8,0)</f>
        <v>53725.1973</v>
      </c>
      <c r="G16" s="16">
        <f t="shared" si="0"/>
        <v>808710.33039999998</v>
      </c>
      <c r="H16" s="27">
        <f>RA!J20</f>
        <v>6.2294740388627003</v>
      </c>
      <c r="I16" s="20">
        <f>VLOOKUP(B16,RMS!B:D,3,FALSE)</f>
        <v>862435.7415</v>
      </c>
      <c r="J16" s="21">
        <f>VLOOKUP(B16,RMS!B:E,4,FALSE)</f>
        <v>808710.33039999998</v>
      </c>
      <c r="K16" s="22">
        <f t="shared" si="1"/>
        <v>-0.21380000002682209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303392.96750000003</v>
      </c>
      <c r="F17" s="25">
        <f>VLOOKUP(C17,RA!B21:I52,8,0)</f>
        <v>30561.138500000001</v>
      </c>
      <c r="G17" s="16">
        <f t="shared" si="0"/>
        <v>272831.82900000003</v>
      </c>
      <c r="H17" s="27">
        <f>RA!J21</f>
        <v>10.0731202676937</v>
      </c>
      <c r="I17" s="20">
        <f>VLOOKUP(B17,RMS!B:D,3,FALSE)</f>
        <v>303393.05859214102</v>
      </c>
      <c r="J17" s="21">
        <f>VLOOKUP(B17,RMS!B:E,4,FALSE)</f>
        <v>272831.82874816598</v>
      </c>
      <c r="K17" s="22">
        <f t="shared" si="1"/>
        <v>-9.1092140995897353E-2</v>
      </c>
      <c r="L17" s="22">
        <f t="shared" si="2"/>
        <v>2.5183404795825481E-4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1333151.5005999999</v>
      </c>
      <c r="F18" s="25">
        <f>VLOOKUP(C18,RA!B22:I53,8,0)</f>
        <v>162310.55960000001</v>
      </c>
      <c r="G18" s="16">
        <f t="shared" si="0"/>
        <v>1170840.9409999999</v>
      </c>
      <c r="H18" s="27">
        <f>RA!J22</f>
        <v>12.174952323644399</v>
      </c>
      <c r="I18" s="20">
        <f>VLOOKUP(B18,RMS!B:D,3,FALSE)</f>
        <v>1333152.5640153801</v>
      </c>
      <c r="J18" s="21">
        <f>VLOOKUP(B18,RMS!B:E,4,FALSE)</f>
        <v>1170840.9436461499</v>
      </c>
      <c r="K18" s="22">
        <f t="shared" si="1"/>
        <v>-1.0634153801947832</v>
      </c>
      <c r="L18" s="22">
        <f t="shared" si="2"/>
        <v>-2.646150067448616E-3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2727865.1567000002</v>
      </c>
      <c r="F19" s="25">
        <f>VLOOKUP(C19,RA!B23:I54,8,0)</f>
        <v>304519.81479999999</v>
      </c>
      <c r="G19" s="16">
        <f t="shared" si="0"/>
        <v>2423345.3419000003</v>
      </c>
      <c r="H19" s="27">
        <f>RA!J23</f>
        <v>11.1633016042622</v>
      </c>
      <c r="I19" s="20">
        <f>VLOOKUP(B19,RMS!B:D,3,FALSE)</f>
        <v>2727867.0740102599</v>
      </c>
      <c r="J19" s="21">
        <f>VLOOKUP(B19,RMS!B:E,4,FALSE)</f>
        <v>2423345.3753897399</v>
      </c>
      <c r="K19" s="22">
        <f t="shared" si="1"/>
        <v>-1.917310259770602</v>
      </c>
      <c r="L19" s="22">
        <f t="shared" si="2"/>
        <v>-3.3489739522337914E-2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209926.9283</v>
      </c>
      <c r="F20" s="25">
        <f>VLOOKUP(C20,RA!B24:I55,8,0)</f>
        <v>31133.4938</v>
      </c>
      <c r="G20" s="16">
        <f t="shared" si="0"/>
        <v>178793.4345</v>
      </c>
      <c r="H20" s="27">
        <f>RA!J24</f>
        <v>14.830633712464</v>
      </c>
      <c r="I20" s="20">
        <f>VLOOKUP(B20,RMS!B:D,3,FALSE)</f>
        <v>209926.885864632</v>
      </c>
      <c r="J20" s="21">
        <f>VLOOKUP(B20,RMS!B:E,4,FALSE)</f>
        <v>178793.44130732099</v>
      </c>
      <c r="K20" s="22">
        <f t="shared" si="1"/>
        <v>4.2435367999132723E-2</v>
      </c>
      <c r="L20" s="22">
        <f t="shared" si="2"/>
        <v>-6.8073209840804338E-3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187311.03469999999</v>
      </c>
      <c r="F21" s="25">
        <f>VLOOKUP(C21,RA!B25:I56,8,0)</f>
        <v>15323.125899999999</v>
      </c>
      <c r="G21" s="16">
        <f t="shared" si="0"/>
        <v>171987.90879999998</v>
      </c>
      <c r="H21" s="27">
        <f>RA!J25</f>
        <v>8.1805783223298807</v>
      </c>
      <c r="I21" s="20">
        <f>VLOOKUP(B21,RMS!B:D,3,FALSE)</f>
        <v>187311.034454073</v>
      </c>
      <c r="J21" s="21">
        <f>VLOOKUP(B21,RMS!B:E,4,FALSE)</f>
        <v>171987.89732420901</v>
      </c>
      <c r="K21" s="22">
        <f t="shared" si="1"/>
        <v>2.4592698900960386E-4</v>
      </c>
      <c r="L21" s="22">
        <f t="shared" si="2"/>
        <v>1.1475790961412713E-2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717583.01630000002</v>
      </c>
      <c r="F22" s="25">
        <f>VLOOKUP(C22,RA!B26:I57,8,0)</f>
        <v>129748.49</v>
      </c>
      <c r="G22" s="16">
        <f t="shared" si="0"/>
        <v>587834.52630000003</v>
      </c>
      <c r="H22" s="27">
        <f>RA!J26</f>
        <v>18.081321192495501</v>
      </c>
      <c r="I22" s="20">
        <f>VLOOKUP(B22,RMS!B:D,3,FALSE)</f>
        <v>717582.98531918204</v>
      </c>
      <c r="J22" s="21">
        <f>VLOOKUP(B22,RMS!B:E,4,FALSE)</f>
        <v>587834.47908553004</v>
      </c>
      <c r="K22" s="22">
        <f t="shared" si="1"/>
        <v>3.0980817973613739E-2</v>
      </c>
      <c r="L22" s="22">
        <f t="shared" si="2"/>
        <v>4.7214469988830388E-2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163728.8786</v>
      </c>
      <c r="F23" s="25">
        <f>VLOOKUP(C23,RA!B27:I58,8,0)</f>
        <v>46796.2664</v>
      </c>
      <c r="G23" s="16">
        <f t="shared" si="0"/>
        <v>116932.6122</v>
      </c>
      <c r="H23" s="27">
        <f>RA!J27</f>
        <v>28.581559221648501</v>
      </c>
      <c r="I23" s="20">
        <f>VLOOKUP(B23,RMS!B:D,3,FALSE)</f>
        <v>163728.796209069</v>
      </c>
      <c r="J23" s="21">
        <f>VLOOKUP(B23,RMS!B:E,4,FALSE)</f>
        <v>116932.614453569</v>
      </c>
      <c r="K23" s="22">
        <f t="shared" si="1"/>
        <v>8.2390930998371914E-2</v>
      </c>
      <c r="L23" s="22">
        <f t="shared" si="2"/>
        <v>-2.2535689931828529E-3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626839.62899999996</v>
      </c>
      <c r="F24" s="25">
        <f>VLOOKUP(C24,RA!B28:I59,8,0)</f>
        <v>9917.6533999999992</v>
      </c>
      <c r="G24" s="16">
        <f t="shared" si="0"/>
        <v>616921.97560000001</v>
      </c>
      <c r="H24" s="27">
        <f>RA!J28</f>
        <v>1.5821675818138199</v>
      </c>
      <c r="I24" s="20">
        <f>VLOOKUP(B24,RMS!B:D,3,FALSE)</f>
        <v>626839.627600885</v>
      </c>
      <c r="J24" s="21">
        <f>VLOOKUP(B24,RMS!B:E,4,FALSE)</f>
        <v>616921.97829026496</v>
      </c>
      <c r="K24" s="22">
        <f t="shared" si="1"/>
        <v>1.3991149608045816E-3</v>
      </c>
      <c r="L24" s="22">
        <f t="shared" si="2"/>
        <v>-2.690264955163002E-3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549406.15370000002</v>
      </c>
      <c r="F25" s="25">
        <f>VLOOKUP(C25,RA!B29:I60,8,0)</f>
        <v>63440.962299999999</v>
      </c>
      <c r="G25" s="16">
        <f t="shared" si="0"/>
        <v>485965.19140000001</v>
      </c>
      <c r="H25" s="27">
        <f>RA!J29</f>
        <v>11.5471881544744</v>
      </c>
      <c r="I25" s="20">
        <f>VLOOKUP(B25,RMS!B:D,3,FALSE)</f>
        <v>549406.153124779</v>
      </c>
      <c r="J25" s="21">
        <f>VLOOKUP(B25,RMS!B:E,4,FALSE)</f>
        <v>485965.15545288002</v>
      </c>
      <c r="K25" s="22">
        <f t="shared" si="1"/>
        <v>5.7522102724760771E-4</v>
      </c>
      <c r="L25" s="22">
        <f t="shared" si="2"/>
        <v>3.5947119991760701E-2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1196355.7161000001</v>
      </c>
      <c r="F26" s="25">
        <f>VLOOKUP(C26,RA!B30:I61,8,0)</f>
        <v>80022.789000000004</v>
      </c>
      <c r="G26" s="16">
        <f t="shared" si="0"/>
        <v>1116332.9271</v>
      </c>
      <c r="H26" s="27">
        <f>RA!J30</f>
        <v>6.6888792290696202</v>
      </c>
      <c r="I26" s="20">
        <f>VLOOKUP(B26,RMS!B:D,3,FALSE)</f>
        <v>1196355.7862026501</v>
      </c>
      <c r="J26" s="21">
        <f>VLOOKUP(B26,RMS!B:E,4,FALSE)</f>
        <v>1116332.92665278</v>
      </c>
      <c r="K26" s="22">
        <f t="shared" si="1"/>
        <v>-7.0102649973705411E-2</v>
      </c>
      <c r="L26" s="22">
        <f t="shared" si="2"/>
        <v>4.4721993617713451E-4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769528.2855</v>
      </c>
      <c r="F27" s="25">
        <f>VLOOKUP(C27,RA!B31:I62,8,0)</f>
        <v>-2488.8256000000001</v>
      </c>
      <c r="G27" s="16">
        <f t="shared" si="0"/>
        <v>772017.11109999998</v>
      </c>
      <c r="H27" s="27">
        <f>RA!J31</f>
        <v>-0.32342223760922401</v>
      </c>
      <c r="I27" s="20">
        <f>VLOOKUP(B27,RMS!B:D,3,FALSE)</f>
        <v>769528.168718584</v>
      </c>
      <c r="J27" s="21">
        <f>VLOOKUP(B27,RMS!B:E,4,FALSE)</f>
        <v>772017.07987079595</v>
      </c>
      <c r="K27" s="22">
        <f t="shared" si="1"/>
        <v>0.11678141599986702</v>
      </c>
      <c r="L27" s="22">
        <f t="shared" si="2"/>
        <v>3.1229204032570124E-2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94147.655299999999</v>
      </c>
      <c r="F28" s="25">
        <f>VLOOKUP(C28,RA!B32:I63,8,0)</f>
        <v>23208.333699999999</v>
      </c>
      <c r="G28" s="16">
        <f t="shared" si="0"/>
        <v>70939.321599999996</v>
      </c>
      <c r="H28" s="27">
        <f>RA!J32</f>
        <v>24.650994893125102</v>
      </c>
      <c r="I28" s="20">
        <f>VLOOKUP(B28,RMS!B:D,3,FALSE)</f>
        <v>94147.628803819694</v>
      </c>
      <c r="J28" s="21">
        <f>VLOOKUP(B28,RMS!B:E,4,FALSE)</f>
        <v>70939.331007819404</v>
      </c>
      <c r="K28" s="22">
        <f t="shared" si="1"/>
        <v>2.6496180304093286E-2</v>
      </c>
      <c r="L28" s="22">
        <f t="shared" si="2"/>
        <v>-9.4078194088069722E-3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91625.237099999998</v>
      </c>
      <c r="F30" s="25">
        <f>VLOOKUP(C30,RA!B34:I66,8,0)</f>
        <v>17334.826799999999</v>
      </c>
      <c r="G30" s="16">
        <f t="shared" si="0"/>
        <v>74290.410300000003</v>
      </c>
      <c r="H30" s="27">
        <f>RA!J34</f>
        <v>0</v>
      </c>
      <c r="I30" s="20">
        <f>VLOOKUP(B30,RMS!B:D,3,FALSE)</f>
        <v>91625.237200000003</v>
      </c>
      <c r="J30" s="21">
        <f>VLOOKUP(B30,RMS!B:E,4,FALSE)</f>
        <v>74290.403999999995</v>
      </c>
      <c r="K30" s="22">
        <f t="shared" si="1"/>
        <v>-1.0000000474974513E-4</v>
      </c>
      <c r="L30" s="22">
        <f t="shared" si="2"/>
        <v>6.3000000081956387E-3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344025.7</v>
      </c>
      <c r="F31" s="25">
        <f>VLOOKUP(C31,RA!B35:I67,8,0)</f>
        <v>6839.16</v>
      </c>
      <c r="G31" s="16">
        <f t="shared" si="0"/>
        <v>337186.54000000004</v>
      </c>
      <c r="H31" s="27">
        <f>RA!J35</f>
        <v>18.919270878481601</v>
      </c>
      <c r="I31" s="20">
        <f>VLOOKUP(B31,RMS!B:D,3,FALSE)</f>
        <v>344025.7</v>
      </c>
      <c r="J31" s="21">
        <f>VLOOKUP(B31,RMS!B:E,4,FALSE)</f>
        <v>337186.54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2652280.8199999998</v>
      </c>
      <c r="F32" s="25">
        <f>VLOOKUP(C32,RA!B34:I67,8,0)</f>
        <v>-459471.04</v>
      </c>
      <c r="G32" s="16">
        <f t="shared" si="0"/>
        <v>3111751.86</v>
      </c>
      <c r="H32" s="27">
        <f>RA!J35</f>
        <v>18.919270878481601</v>
      </c>
      <c r="I32" s="20">
        <f>VLOOKUP(B32,RMS!B:D,3,FALSE)</f>
        <v>2652280.8199999998</v>
      </c>
      <c r="J32" s="21">
        <f>VLOOKUP(B32,RMS!B:E,4,FALSE)</f>
        <v>3111751.86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6675730.71</v>
      </c>
      <c r="F33" s="25">
        <f>VLOOKUP(C33,RA!B34:I68,8,0)</f>
        <v>-1128732.73</v>
      </c>
      <c r="G33" s="16">
        <f t="shared" si="0"/>
        <v>7804463.4399999995</v>
      </c>
      <c r="H33" s="27">
        <f>RA!J34</f>
        <v>0</v>
      </c>
      <c r="I33" s="20">
        <f>VLOOKUP(B33,RMS!B:D,3,FALSE)</f>
        <v>6675730.71</v>
      </c>
      <c r="J33" s="21">
        <f>VLOOKUP(B33,RMS!B:E,4,FALSE)</f>
        <v>7804463.4400000004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3087811.75</v>
      </c>
      <c r="F34" s="25">
        <f>VLOOKUP(C34,RA!B35:I69,8,0)</f>
        <v>-798123.97</v>
      </c>
      <c r="G34" s="16">
        <f t="shared" si="0"/>
        <v>3885935.7199999997</v>
      </c>
      <c r="H34" s="27">
        <f>RA!J35</f>
        <v>18.919270878481601</v>
      </c>
      <c r="I34" s="20">
        <f>VLOOKUP(B34,RMS!B:D,3,FALSE)</f>
        <v>3087811.75</v>
      </c>
      <c r="J34" s="21">
        <f>VLOOKUP(B34,RMS!B:E,4,FALSE)</f>
        <v>3885935.72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1.35</v>
      </c>
      <c r="F35" s="25">
        <f>VLOOKUP(C35,RA!B36:I70,8,0)</f>
        <v>1.35</v>
      </c>
      <c r="G35" s="16">
        <f t="shared" si="0"/>
        <v>0</v>
      </c>
      <c r="H35" s="27">
        <f>RA!J36</f>
        <v>1.9879793864237501</v>
      </c>
      <c r="I35" s="20">
        <f>VLOOKUP(B35,RMS!B:D,3,FALSE)</f>
        <v>1.35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243945.299</v>
      </c>
      <c r="F36" s="25">
        <f>VLOOKUP(C36,RA!B8:I70,8,0)</f>
        <v>10261.5942</v>
      </c>
      <c r="G36" s="16">
        <f t="shared" si="0"/>
        <v>233683.70480000001</v>
      </c>
      <c r="H36" s="27">
        <f>RA!J36</f>
        <v>1.9879793864237501</v>
      </c>
      <c r="I36" s="20">
        <f>VLOOKUP(B36,RMS!B:D,3,FALSE)</f>
        <v>243945.29914529901</v>
      </c>
      <c r="J36" s="21">
        <f>VLOOKUP(B36,RMS!B:E,4,FALSE)</f>
        <v>233683.70512820501</v>
      </c>
      <c r="K36" s="22">
        <f t="shared" si="1"/>
        <v>-1.4529901091009378E-4</v>
      </c>
      <c r="L36" s="22">
        <f t="shared" si="2"/>
        <v>-3.2820500200614333E-4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1842242.6743000001</v>
      </c>
      <c r="F37" s="25">
        <f>VLOOKUP(C37,RA!B8:I71,8,0)</f>
        <v>3263.8159000000001</v>
      </c>
      <c r="G37" s="16">
        <f t="shared" si="0"/>
        <v>1838978.8584</v>
      </c>
      <c r="H37" s="27">
        <f>RA!J37</f>
        <v>-17.323619600732901</v>
      </c>
      <c r="I37" s="20">
        <f>VLOOKUP(B37,RMS!B:D,3,FALSE)</f>
        <v>1842242.66881624</v>
      </c>
      <c r="J37" s="21">
        <f>VLOOKUP(B37,RMS!B:E,4,FALSE)</f>
        <v>1838978.8575982901</v>
      </c>
      <c r="K37" s="22">
        <f t="shared" si="1"/>
        <v>5.4837600328028202E-3</v>
      </c>
      <c r="L37" s="22">
        <f t="shared" si="2"/>
        <v>8.0170994624495506E-4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1270015.29</v>
      </c>
      <c r="F38" s="25">
        <f>VLOOKUP(C38,RA!B9:I72,8,0)</f>
        <v>-209419.33</v>
      </c>
      <c r="G38" s="16">
        <f t="shared" si="0"/>
        <v>1479434.62</v>
      </c>
      <c r="H38" s="27">
        <f>RA!J38</f>
        <v>-16.9080027196004</v>
      </c>
      <c r="I38" s="20">
        <f>VLOOKUP(B38,RMS!B:D,3,FALSE)</f>
        <v>1270015.29</v>
      </c>
      <c r="J38" s="21">
        <f>VLOOKUP(B38,RMS!B:E,4,FALSE)</f>
        <v>1479434.62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526846.32999999996</v>
      </c>
      <c r="F39" s="25">
        <f>VLOOKUP(C39,RA!B10:I73,8,0)</f>
        <v>61591.34</v>
      </c>
      <c r="G39" s="16">
        <f t="shared" si="0"/>
        <v>465254.99</v>
      </c>
      <c r="H39" s="27">
        <f>RA!J39</f>
        <v>-25.847559197868801</v>
      </c>
      <c r="I39" s="20">
        <f>VLOOKUP(B39,RMS!B:D,3,FALSE)</f>
        <v>526846.32999999996</v>
      </c>
      <c r="J39" s="21">
        <f>VLOOKUP(B39,RMS!B:E,4,FALSE)</f>
        <v>465254.99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18110.094700000001</v>
      </c>
      <c r="F40" s="25">
        <f>VLOOKUP(C40,RA!B8:I74,8,0)</f>
        <v>2014.8853999999999</v>
      </c>
      <c r="G40" s="16">
        <f t="shared" si="0"/>
        <v>16095.209300000002</v>
      </c>
      <c r="H40" s="27">
        <f>RA!J40</f>
        <v>100</v>
      </c>
      <c r="I40" s="20">
        <f>VLOOKUP(B40,RMS!B:D,3,FALSE)</f>
        <v>18110.094546554701</v>
      </c>
      <c r="J40" s="21">
        <f>VLOOKUP(B40,RMS!B:E,4,FALSE)</f>
        <v>16095.209152106499</v>
      </c>
      <c r="K40" s="22">
        <f t="shared" si="1"/>
        <v>1.534453003841918E-4</v>
      </c>
      <c r="L40" s="22">
        <f t="shared" si="2"/>
        <v>1.4789350279897917E-4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31378350.168200001</v>
      </c>
      <c r="E7" s="68">
        <v>17576541.803599998</v>
      </c>
      <c r="F7" s="69">
        <v>178.524026619236</v>
      </c>
      <c r="G7" s="68">
        <v>25563834.331500001</v>
      </c>
      <c r="H7" s="69">
        <v>22.7450849559579</v>
      </c>
      <c r="I7" s="68">
        <v>-884268.07900000003</v>
      </c>
      <c r="J7" s="69">
        <v>-2.8180834054689998</v>
      </c>
      <c r="K7" s="68">
        <v>1576724.6843000001</v>
      </c>
      <c r="L7" s="69">
        <v>6.1677941730249204</v>
      </c>
      <c r="M7" s="69">
        <v>-1.5608259246556899</v>
      </c>
      <c r="N7" s="68">
        <v>583168224.14950001</v>
      </c>
      <c r="O7" s="68">
        <v>4122526511.6483998</v>
      </c>
      <c r="P7" s="68">
        <v>888314</v>
      </c>
      <c r="Q7" s="68">
        <v>1208830</v>
      </c>
      <c r="R7" s="69">
        <v>-26.5145636690023</v>
      </c>
      <c r="S7" s="68">
        <v>35.323489405998302</v>
      </c>
      <c r="T7" s="68">
        <v>25.642175382890901</v>
      </c>
      <c r="U7" s="70">
        <v>27.407581147584601</v>
      </c>
      <c r="V7" s="58"/>
      <c r="W7" s="58"/>
    </row>
    <row r="8" spans="1:23" ht="14.25" thickBot="1" x14ac:dyDescent="0.2">
      <c r="A8" s="55">
        <v>42184</v>
      </c>
      <c r="B8" s="45" t="s">
        <v>6</v>
      </c>
      <c r="C8" s="46"/>
      <c r="D8" s="71">
        <v>570814.63560000004</v>
      </c>
      <c r="E8" s="71">
        <v>650660.62699999998</v>
      </c>
      <c r="F8" s="72">
        <v>87.728473479616298</v>
      </c>
      <c r="G8" s="71">
        <v>741925.4621</v>
      </c>
      <c r="H8" s="72">
        <v>-23.063075098632599</v>
      </c>
      <c r="I8" s="71">
        <v>136804.56140000001</v>
      </c>
      <c r="J8" s="72">
        <v>23.9665476089625</v>
      </c>
      <c r="K8" s="71">
        <v>132214.48190000001</v>
      </c>
      <c r="L8" s="72">
        <v>17.820453489461102</v>
      </c>
      <c r="M8" s="72">
        <v>3.4716919311998003E-2</v>
      </c>
      <c r="N8" s="71">
        <v>17722879.983800001</v>
      </c>
      <c r="O8" s="71">
        <v>150060938.61649999</v>
      </c>
      <c r="P8" s="71">
        <v>24470</v>
      </c>
      <c r="Q8" s="71">
        <v>34566</v>
      </c>
      <c r="R8" s="72">
        <v>-29.207892148353899</v>
      </c>
      <c r="S8" s="71">
        <v>23.327120375970601</v>
      </c>
      <c r="T8" s="71">
        <v>30.414304547821601</v>
      </c>
      <c r="U8" s="73">
        <v>-30.3817361835691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86555.653200000001</v>
      </c>
      <c r="E9" s="71">
        <v>102831.6195</v>
      </c>
      <c r="F9" s="72">
        <v>84.172216309400795</v>
      </c>
      <c r="G9" s="71">
        <v>143601.0852</v>
      </c>
      <c r="H9" s="72">
        <v>-39.724930992373899</v>
      </c>
      <c r="I9" s="71">
        <v>17887.8812</v>
      </c>
      <c r="J9" s="72">
        <v>20.666334940211598</v>
      </c>
      <c r="K9" s="71">
        <v>28813.6368</v>
      </c>
      <c r="L9" s="72">
        <v>20.065055051547802</v>
      </c>
      <c r="M9" s="72">
        <v>-0.379186968859134</v>
      </c>
      <c r="N9" s="71">
        <v>2699333.8979000002</v>
      </c>
      <c r="O9" s="71">
        <v>23347979.042100001</v>
      </c>
      <c r="P9" s="71">
        <v>4089</v>
      </c>
      <c r="Q9" s="71">
        <v>6519</v>
      </c>
      <c r="R9" s="72">
        <v>-37.275655775425697</v>
      </c>
      <c r="S9" s="71">
        <v>21.167926925898801</v>
      </c>
      <c r="T9" s="71">
        <v>33.520922503451402</v>
      </c>
      <c r="U9" s="73">
        <v>-58.357134455329799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130694.95480000001</v>
      </c>
      <c r="E10" s="71">
        <v>170028.80780000001</v>
      </c>
      <c r="F10" s="72">
        <v>76.866359584037497</v>
      </c>
      <c r="G10" s="71">
        <v>203796.6133</v>
      </c>
      <c r="H10" s="72">
        <v>-35.869908393615098</v>
      </c>
      <c r="I10" s="71">
        <v>34147.870999999999</v>
      </c>
      <c r="J10" s="72">
        <v>26.1279182905383</v>
      </c>
      <c r="K10" s="71">
        <v>53283.156900000002</v>
      </c>
      <c r="L10" s="72">
        <v>26.145261217645601</v>
      </c>
      <c r="M10" s="72">
        <v>-0.35912447785164903</v>
      </c>
      <c r="N10" s="71">
        <v>5060640.5807999996</v>
      </c>
      <c r="O10" s="71">
        <v>38803001.656099997</v>
      </c>
      <c r="P10" s="71">
        <v>85699</v>
      </c>
      <c r="Q10" s="71">
        <v>112427</v>
      </c>
      <c r="R10" s="72">
        <v>-23.773648678698201</v>
      </c>
      <c r="S10" s="71">
        <v>1.5250464392816701</v>
      </c>
      <c r="T10" s="71">
        <v>1.93998097698951</v>
      </c>
      <c r="U10" s="73">
        <v>-27.207993607282098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58925.572500000002</v>
      </c>
      <c r="E11" s="71">
        <v>69298.205000000002</v>
      </c>
      <c r="F11" s="72">
        <v>85.031888632613203</v>
      </c>
      <c r="G11" s="71">
        <v>86061.549499999994</v>
      </c>
      <c r="H11" s="72">
        <v>-31.530895222842801</v>
      </c>
      <c r="I11" s="71">
        <v>12907.15</v>
      </c>
      <c r="J11" s="72">
        <v>21.9041571467125</v>
      </c>
      <c r="K11" s="71">
        <v>11139.695100000001</v>
      </c>
      <c r="L11" s="72">
        <v>12.943870014796801</v>
      </c>
      <c r="M11" s="72">
        <v>0.15866277165880399</v>
      </c>
      <c r="N11" s="71">
        <v>1955123.8957</v>
      </c>
      <c r="O11" s="71">
        <v>12812739.943499999</v>
      </c>
      <c r="P11" s="71">
        <v>3387</v>
      </c>
      <c r="Q11" s="71">
        <v>5474</v>
      </c>
      <c r="R11" s="72">
        <v>-38.125685056631397</v>
      </c>
      <c r="S11" s="71">
        <v>17.397570859167399</v>
      </c>
      <c r="T11" s="71">
        <v>17.9835655644867</v>
      </c>
      <c r="U11" s="73">
        <v>-3.3682558907956999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245172.4388</v>
      </c>
      <c r="E12" s="71">
        <v>160549.54070000001</v>
      </c>
      <c r="F12" s="72">
        <v>152.70827791287499</v>
      </c>
      <c r="G12" s="71">
        <v>291073.7365</v>
      </c>
      <c r="H12" s="72">
        <v>-15.769645950176599</v>
      </c>
      <c r="I12" s="71">
        <v>36177.417099999999</v>
      </c>
      <c r="J12" s="72">
        <v>14.7559070167393</v>
      </c>
      <c r="K12" s="71">
        <v>39147.6564</v>
      </c>
      <c r="L12" s="72">
        <v>13.4493949439509</v>
      </c>
      <c r="M12" s="72">
        <v>-7.5872723251958998E-2</v>
      </c>
      <c r="N12" s="71">
        <v>7170687.8755000001</v>
      </c>
      <c r="O12" s="71">
        <v>46150272.590000004</v>
      </c>
      <c r="P12" s="71">
        <v>3472</v>
      </c>
      <c r="Q12" s="71">
        <v>8194</v>
      </c>
      <c r="R12" s="72">
        <v>-57.627532340737098</v>
      </c>
      <c r="S12" s="71">
        <v>70.614181682027706</v>
      </c>
      <c r="T12" s="71">
        <v>77.554138760068298</v>
      </c>
      <c r="U12" s="73">
        <v>-9.8279933474142496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269821.05459999997</v>
      </c>
      <c r="E13" s="71">
        <v>313004.76030000002</v>
      </c>
      <c r="F13" s="72">
        <v>86.203498739568502</v>
      </c>
      <c r="G13" s="71">
        <v>345045.43780000001</v>
      </c>
      <c r="H13" s="72">
        <v>-21.801297730417399</v>
      </c>
      <c r="I13" s="71">
        <v>71104.958400000003</v>
      </c>
      <c r="J13" s="72">
        <v>26.352635269849699</v>
      </c>
      <c r="K13" s="71">
        <v>71233.423699999999</v>
      </c>
      <c r="L13" s="72">
        <v>20.644650210181702</v>
      </c>
      <c r="M13" s="72">
        <v>-1.803441324694E-3</v>
      </c>
      <c r="N13" s="71">
        <v>8421859.1520000007</v>
      </c>
      <c r="O13" s="71">
        <v>67818785.621999994</v>
      </c>
      <c r="P13" s="71">
        <v>10879</v>
      </c>
      <c r="Q13" s="71">
        <v>16119</v>
      </c>
      <c r="R13" s="72">
        <v>-32.508220112910202</v>
      </c>
      <c r="S13" s="71">
        <v>24.8020088794926</v>
      </c>
      <c r="T13" s="71">
        <v>40.198650418760501</v>
      </c>
      <c r="U13" s="73">
        <v>-62.078203479712897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162895.81270000001</v>
      </c>
      <c r="E14" s="71">
        <v>145474.14240000001</v>
      </c>
      <c r="F14" s="72">
        <v>111.975784845734</v>
      </c>
      <c r="G14" s="71">
        <v>188767.8835</v>
      </c>
      <c r="H14" s="72">
        <v>-13.7057587976823</v>
      </c>
      <c r="I14" s="71">
        <v>29976.1126</v>
      </c>
      <c r="J14" s="72">
        <v>18.402015437441602</v>
      </c>
      <c r="K14" s="71">
        <v>30145.718499999999</v>
      </c>
      <c r="L14" s="72">
        <v>15.969728505220001</v>
      </c>
      <c r="M14" s="72">
        <v>-5.6262019430719998E-3</v>
      </c>
      <c r="N14" s="71">
        <v>5925750.4852999998</v>
      </c>
      <c r="O14" s="71">
        <v>36101367.752400003</v>
      </c>
      <c r="P14" s="71">
        <v>3151</v>
      </c>
      <c r="Q14" s="71">
        <v>5295</v>
      </c>
      <c r="R14" s="72">
        <v>-40.491029272898999</v>
      </c>
      <c r="S14" s="71">
        <v>51.696544811171101</v>
      </c>
      <c r="T14" s="71">
        <v>51.125024948064201</v>
      </c>
      <c r="U14" s="73">
        <v>1.1055281647824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125264.60950000001</v>
      </c>
      <c r="E15" s="71">
        <v>136043.2096</v>
      </c>
      <c r="F15" s="72">
        <v>92.077076002770198</v>
      </c>
      <c r="G15" s="71">
        <v>149479.10459999999</v>
      </c>
      <c r="H15" s="72">
        <v>-16.199250834955802</v>
      </c>
      <c r="I15" s="71">
        <v>23765.135900000001</v>
      </c>
      <c r="J15" s="72">
        <v>18.971947459749199</v>
      </c>
      <c r="K15" s="71">
        <v>14919.896199999999</v>
      </c>
      <c r="L15" s="72">
        <v>9.9812587451102495</v>
      </c>
      <c r="M15" s="72">
        <v>0.59284860842396503</v>
      </c>
      <c r="N15" s="71">
        <v>3833271.9131</v>
      </c>
      <c r="O15" s="71">
        <v>27915282.7784</v>
      </c>
      <c r="P15" s="71">
        <v>6070</v>
      </c>
      <c r="Q15" s="71">
        <v>11020</v>
      </c>
      <c r="R15" s="72">
        <v>-44.918330308529903</v>
      </c>
      <c r="S15" s="71">
        <v>20.636673723228999</v>
      </c>
      <c r="T15" s="71">
        <v>19.181102123412</v>
      </c>
      <c r="U15" s="73">
        <v>7.0533246749867402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811323.35869999998</v>
      </c>
      <c r="E16" s="71">
        <v>985330.59100000001</v>
      </c>
      <c r="F16" s="72">
        <v>82.340218208042998</v>
      </c>
      <c r="G16" s="71">
        <v>1113727.9409</v>
      </c>
      <c r="H16" s="72">
        <v>-27.152464358183199</v>
      </c>
      <c r="I16" s="71">
        <v>41513.252</v>
      </c>
      <c r="J16" s="72">
        <v>5.1167332426515504</v>
      </c>
      <c r="K16" s="71">
        <v>26237.901900000001</v>
      </c>
      <c r="L16" s="72">
        <v>2.3558627683164</v>
      </c>
      <c r="M16" s="72">
        <v>0.58218641712354302</v>
      </c>
      <c r="N16" s="71">
        <v>29850597.000799999</v>
      </c>
      <c r="O16" s="71">
        <v>203417623.24270001</v>
      </c>
      <c r="P16" s="71">
        <v>56454</v>
      </c>
      <c r="Q16" s="71">
        <v>79113</v>
      </c>
      <c r="R16" s="72">
        <v>-28.641310530506999</v>
      </c>
      <c r="S16" s="71">
        <v>14.371406077514401</v>
      </c>
      <c r="T16" s="71">
        <v>19.8023972924804</v>
      </c>
      <c r="U16" s="73">
        <v>-37.790256469499496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631189.23580000002</v>
      </c>
      <c r="E17" s="71">
        <v>549753.97270000004</v>
      </c>
      <c r="F17" s="72">
        <v>114.81303767575299</v>
      </c>
      <c r="G17" s="71">
        <v>705390.82570000004</v>
      </c>
      <c r="H17" s="72">
        <v>-10.519216751418</v>
      </c>
      <c r="I17" s="71">
        <v>50661.145100000002</v>
      </c>
      <c r="J17" s="72">
        <v>8.0263005492781598</v>
      </c>
      <c r="K17" s="71">
        <v>55300.124300000003</v>
      </c>
      <c r="L17" s="72">
        <v>7.8396432566474799</v>
      </c>
      <c r="M17" s="72">
        <v>-8.3887319580582001E-2</v>
      </c>
      <c r="N17" s="71">
        <v>23272960.486000001</v>
      </c>
      <c r="O17" s="71">
        <v>204830272.0228</v>
      </c>
      <c r="P17" s="71">
        <v>13534</v>
      </c>
      <c r="Q17" s="71">
        <v>17252</v>
      </c>
      <c r="R17" s="72">
        <v>-21.551124507303498</v>
      </c>
      <c r="S17" s="71">
        <v>46.637301300428597</v>
      </c>
      <c r="T17" s="71">
        <v>48.332712039183903</v>
      </c>
      <c r="U17" s="73">
        <v>-3.6353105593177499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1310565.4129999999</v>
      </c>
      <c r="E18" s="71">
        <v>1600016.6740999999</v>
      </c>
      <c r="F18" s="72">
        <v>81.909484708163205</v>
      </c>
      <c r="G18" s="71">
        <v>2202110.5202000001</v>
      </c>
      <c r="H18" s="72">
        <v>-40.485938331516103</v>
      </c>
      <c r="I18" s="71">
        <v>205508.74119999999</v>
      </c>
      <c r="J18" s="72">
        <v>15.680922078477</v>
      </c>
      <c r="K18" s="71">
        <v>241285.89540000001</v>
      </c>
      <c r="L18" s="72">
        <v>10.957029321947299</v>
      </c>
      <c r="M18" s="72">
        <v>-0.148277022743867</v>
      </c>
      <c r="N18" s="71">
        <v>48504659.5995</v>
      </c>
      <c r="O18" s="71">
        <v>459309250.2335</v>
      </c>
      <c r="P18" s="71">
        <v>70504</v>
      </c>
      <c r="Q18" s="71">
        <v>101736</v>
      </c>
      <c r="R18" s="72">
        <v>-30.699064244711799</v>
      </c>
      <c r="S18" s="71">
        <v>18.588525658118702</v>
      </c>
      <c r="T18" s="71">
        <v>18.642052959621001</v>
      </c>
      <c r="U18" s="73">
        <v>-0.287958832705561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480819.72389999998</v>
      </c>
      <c r="E19" s="71">
        <v>481682.05420000001</v>
      </c>
      <c r="F19" s="72">
        <v>99.820975207093397</v>
      </c>
      <c r="G19" s="71">
        <v>1110867.1716</v>
      </c>
      <c r="H19" s="72">
        <v>-56.7167221975362</v>
      </c>
      <c r="I19" s="71">
        <v>1498.7936999999999</v>
      </c>
      <c r="J19" s="72">
        <v>0.31171635136825598</v>
      </c>
      <c r="K19" s="71">
        <v>-35607.106200000002</v>
      </c>
      <c r="L19" s="72">
        <v>-3.2053432768847201</v>
      </c>
      <c r="M19" s="72">
        <v>-1.0420925444371001</v>
      </c>
      <c r="N19" s="71">
        <v>17242201.127999999</v>
      </c>
      <c r="O19" s="71">
        <v>138450146.39019999</v>
      </c>
      <c r="P19" s="71">
        <v>8243</v>
      </c>
      <c r="Q19" s="71">
        <v>12761</v>
      </c>
      <c r="R19" s="72">
        <v>-35.404748844134502</v>
      </c>
      <c r="S19" s="71">
        <v>58.330671345383998</v>
      </c>
      <c r="T19" s="71">
        <v>118.068908353577</v>
      </c>
      <c r="U19" s="73">
        <v>-102.413079826349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862435.52769999998</v>
      </c>
      <c r="E20" s="71">
        <v>883899.87990000006</v>
      </c>
      <c r="F20" s="72">
        <v>97.571630827415902</v>
      </c>
      <c r="G20" s="71">
        <v>1922294.2960000001</v>
      </c>
      <c r="H20" s="72">
        <v>-55.135094064701903</v>
      </c>
      <c r="I20" s="71">
        <v>53725.1973</v>
      </c>
      <c r="J20" s="72">
        <v>6.2294740388627003</v>
      </c>
      <c r="K20" s="71">
        <v>167175.68830000001</v>
      </c>
      <c r="L20" s="72">
        <v>8.6966750433514299</v>
      </c>
      <c r="M20" s="72">
        <v>-0.678630320913714</v>
      </c>
      <c r="N20" s="71">
        <v>30611171.020500001</v>
      </c>
      <c r="O20" s="71">
        <v>217770459.12180001</v>
      </c>
      <c r="P20" s="71">
        <v>36339</v>
      </c>
      <c r="Q20" s="71">
        <v>51687</v>
      </c>
      <c r="R20" s="72">
        <v>-29.694120378431698</v>
      </c>
      <c r="S20" s="71">
        <v>23.733056157296598</v>
      </c>
      <c r="T20" s="71">
        <v>31.6299384932381</v>
      </c>
      <c r="U20" s="73">
        <v>-33.2737692255185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303392.96750000003</v>
      </c>
      <c r="E21" s="71">
        <v>429563.33610000001</v>
      </c>
      <c r="F21" s="72">
        <v>70.628226853460305</v>
      </c>
      <c r="G21" s="71">
        <v>491121.91269999999</v>
      </c>
      <c r="H21" s="72">
        <v>-38.224510115612297</v>
      </c>
      <c r="I21" s="71">
        <v>30561.138500000001</v>
      </c>
      <c r="J21" s="72">
        <v>10.0731202676937</v>
      </c>
      <c r="K21" s="71">
        <v>19186.8819</v>
      </c>
      <c r="L21" s="72">
        <v>3.9067452304292201</v>
      </c>
      <c r="M21" s="72">
        <v>0.59281422897589198</v>
      </c>
      <c r="N21" s="71">
        <v>9676130.6320999991</v>
      </c>
      <c r="O21" s="71">
        <v>83126524.8917</v>
      </c>
      <c r="P21" s="71">
        <v>26498</v>
      </c>
      <c r="Q21" s="71">
        <v>35593</v>
      </c>
      <c r="R21" s="72">
        <v>-25.5527772314781</v>
      </c>
      <c r="S21" s="71">
        <v>11.4496553513473</v>
      </c>
      <c r="T21" s="71">
        <v>11.2127306296182</v>
      </c>
      <c r="U21" s="73">
        <v>2.0692738292879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1333151.5005999999</v>
      </c>
      <c r="E22" s="71">
        <v>1455945.7648</v>
      </c>
      <c r="F22" s="72">
        <v>91.566013846891593</v>
      </c>
      <c r="G22" s="71">
        <v>1441532.9057</v>
      </c>
      <c r="H22" s="72">
        <v>-7.5184829060402603</v>
      </c>
      <c r="I22" s="71">
        <v>162310.55960000001</v>
      </c>
      <c r="J22" s="72">
        <v>12.174952323644399</v>
      </c>
      <c r="K22" s="71">
        <v>190241.55979999999</v>
      </c>
      <c r="L22" s="72">
        <v>13.197170806699001</v>
      </c>
      <c r="M22" s="72">
        <v>-0.146818603828542</v>
      </c>
      <c r="N22" s="71">
        <v>47766529.180600002</v>
      </c>
      <c r="O22" s="71">
        <v>266662218.62869999</v>
      </c>
      <c r="P22" s="71">
        <v>79102</v>
      </c>
      <c r="Q22" s="71">
        <v>106724</v>
      </c>
      <c r="R22" s="72">
        <v>-25.881713578951299</v>
      </c>
      <c r="S22" s="71">
        <v>16.853575138428901</v>
      </c>
      <c r="T22" s="71">
        <v>16.376617133915499</v>
      </c>
      <c r="U22" s="73">
        <v>2.8300108469318501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2727865.1567000002</v>
      </c>
      <c r="E23" s="71">
        <v>3107685.6376</v>
      </c>
      <c r="F23" s="72">
        <v>87.778027600200701</v>
      </c>
      <c r="G23" s="71">
        <v>3861928.1836999999</v>
      </c>
      <c r="H23" s="72">
        <v>-29.365202382233001</v>
      </c>
      <c r="I23" s="71">
        <v>304519.81479999999</v>
      </c>
      <c r="J23" s="72">
        <v>11.1633016042622</v>
      </c>
      <c r="K23" s="71">
        <v>189852.55009999999</v>
      </c>
      <c r="L23" s="72">
        <v>4.9160041582675902</v>
      </c>
      <c r="M23" s="72">
        <v>0.60398063992083295</v>
      </c>
      <c r="N23" s="71">
        <v>83864252.455899999</v>
      </c>
      <c r="O23" s="71">
        <v>574261487.14810002</v>
      </c>
      <c r="P23" s="71">
        <v>87259</v>
      </c>
      <c r="Q23" s="71">
        <v>130598</v>
      </c>
      <c r="R23" s="72">
        <v>-33.185041118546998</v>
      </c>
      <c r="S23" s="71">
        <v>31.261705459608802</v>
      </c>
      <c r="T23" s="71">
        <v>37.793219507190003</v>
      </c>
      <c r="U23" s="73">
        <v>-20.8930189557963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209926.9283</v>
      </c>
      <c r="E24" s="71">
        <v>277638.0588</v>
      </c>
      <c r="F24" s="72">
        <v>75.611726003034605</v>
      </c>
      <c r="G24" s="71">
        <v>315166.79310000001</v>
      </c>
      <c r="H24" s="72">
        <v>-33.391799867255799</v>
      </c>
      <c r="I24" s="71">
        <v>31133.4938</v>
      </c>
      <c r="J24" s="72">
        <v>14.830633712464</v>
      </c>
      <c r="K24" s="71">
        <v>59494.122000000003</v>
      </c>
      <c r="L24" s="72">
        <v>18.8770274351597</v>
      </c>
      <c r="M24" s="72">
        <v>-0.47669630623341203</v>
      </c>
      <c r="N24" s="71">
        <v>7491686.4036999997</v>
      </c>
      <c r="O24" s="71">
        <v>53828514.592299998</v>
      </c>
      <c r="P24" s="71">
        <v>22089</v>
      </c>
      <c r="Q24" s="71">
        <v>28482</v>
      </c>
      <c r="R24" s="72">
        <v>-22.4457552138193</v>
      </c>
      <c r="S24" s="71">
        <v>9.5036863733079802</v>
      </c>
      <c r="T24" s="71">
        <v>9.8048737377993103</v>
      </c>
      <c r="U24" s="73">
        <v>-3.1691635504433702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187311.03469999999</v>
      </c>
      <c r="E25" s="71">
        <v>218668.24069999999</v>
      </c>
      <c r="F25" s="72">
        <v>85.659917553816001</v>
      </c>
      <c r="G25" s="71">
        <v>375006.74329999997</v>
      </c>
      <c r="H25" s="72">
        <v>-50.051288931048902</v>
      </c>
      <c r="I25" s="71">
        <v>15323.125899999999</v>
      </c>
      <c r="J25" s="72">
        <v>8.1805783223298807</v>
      </c>
      <c r="K25" s="71">
        <v>19795.548699999999</v>
      </c>
      <c r="L25" s="72">
        <v>5.2787180640546101</v>
      </c>
      <c r="M25" s="72">
        <v>-0.22593073158916799</v>
      </c>
      <c r="N25" s="71">
        <v>6948328.4316999996</v>
      </c>
      <c r="O25" s="71">
        <v>61233404.3895</v>
      </c>
      <c r="P25" s="71">
        <v>15456</v>
      </c>
      <c r="Q25" s="71">
        <v>21129</v>
      </c>
      <c r="R25" s="72">
        <v>-26.849353968479299</v>
      </c>
      <c r="S25" s="71">
        <v>12.1189851643375</v>
      </c>
      <c r="T25" s="71">
        <v>12.682831558521499</v>
      </c>
      <c r="U25" s="73">
        <v>-4.6525875437426798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717583.01630000002</v>
      </c>
      <c r="E26" s="71">
        <v>519580.13630000001</v>
      </c>
      <c r="F26" s="72">
        <v>138.10824667201601</v>
      </c>
      <c r="G26" s="71">
        <v>645097.02370000002</v>
      </c>
      <c r="H26" s="72">
        <v>11.236448152287499</v>
      </c>
      <c r="I26" s="71">
        <v>129748.49</v>
      </c>
      <c r="J26" s="72">
        <v>18.081321192495501</v>
      </c>
      <c r="K26" s="71">
        <v>133028.3241</v>
      </c>
      <c r="L26" s="72">
        <v>20.6214444049062</v>
      </c>
      <c r="M26" s="72">
        <v>-2.4655156127010001E-2</v>
      </c>
      <c r="N26" s="71">
        <v>18401969.809900001</v>
      </c>
      <c r="O26" s="71">
        <v>127630669.9454</v>
      </c>
      <c r="P26" s="71">
        <v>46824</v>
      </c>
      <c r="Q26" s="71">
        <v>63803</v>
      </c>
      <c r="R26" s="72">
        <v>-26.611601335360401</v>
      </c>
      <c r="S26" s="71">
        <v>15.325111402272301</v>
      </c>
      <c r="T26" s="71">
        <v>15.5642936805479</v>
      </c>
      <c r="U26" s="73">
        <v>-1.5607213024248201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163728.8786</v>
      </c>
      <c r="E27" s="71">
        <v>263261.54869999998</v>
      </c>
      <c r="F27" s="72">
        <v>62.192477180394299</v>
      </c>
      <c r="G27" s="71">
        <v>296849.16519999999</v>
      </c>
      <c r="H27" s="72">
        <v>-44.844420064415999</v>
      </c>
      <c r="I27" s="71">
        <v>46796.2664</v>
      </c>
      <c r="J27" s="72">
        <v>28.581559221648501</v>
      </c>
      <c r="K27" s="71">
        <v>94773.636400000003</v>
      </c>
      <c r="L27" s="72">
        <v>31.926529534333302</v>
      </c>
      <c r="M27" s="72">
        <v>-0.50623118224046504</v>
      </c>
      <c r="N27" s="71">
        <v>6099428.8790999996</v>
      </c>
      <c r="O27" s="71">
        <v>47692990.681999996</v>
      </c>
      <c r="P27" s="71">
        <v>25112</v>
      </c>
      <c r="Q27" s="71">
        <v>31167</v>
      </c>
      <c r="R27" s="72">
        <v>-19.427599704816</v>
      </c>
      <c r="S27" s="71">
        <v>6.5199457868747999</v>
      </c>
      <c r="T27" s="71">
        <v>6.7063645811274801</v>
      </c>
      <c r="U27" s="73">
        <v>-2.8592077349469802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626839.62899999996</v>
      </c>
      <c r="E28" s="71">
        <v>929005.62459999998</v>
      </c>
      <c r="F28" s="72">
        <v>67.474255526697902</v>
      </c>
      <c r="G28" s="71">
        <v>1154593.8160000001</v>
      </c>
      <c r="H28" s="72">
        <v>-45.709077918705901</v>
      </c>
      <c r="I28" s="71">
        <v>9917.6533999999992</v>
      </c>
      <c r="J28" s="72">
        <v>1.5821675818138199</v>
      </c>
      <c r="K28" s="71">
        <v>1874.8393000000001</v>
      </c>
      <c r="L28" s="72">
        <v>0.16238085411675199</v>
      </c>
      <c r="M28" s="72">
        <v>4.2898685236649401</v>
      </c>
      <c r="N28" s="71">
        <v>23897725.105</v>
      </c>
      <c r="O28" s="71">
        <v>168667115.01789999</v>
      </c>
      <c r="P28" s="71">
        <v>36827</v>
      </c>
      <c r="Q28" s="71">
        <v>46499</v>
      </c>
      <c r="R28" s="72">
        <v>-20.800447321447798</v>
      </c>
      <c r="S28" s="71">
        <v>17.021197192277398</v>
      </c>
      <c r="T28" s="71">
        <v>18.4965637454569</v>
      </c>
      <c r="U28" s="73">
        <v>-8.6678189349035204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549406.15370000002</v>
      </c>
      <c r="E29" s="71">
        <v>672040.48080000002</v>
      </c>
      <c r="F29" s="72">
        <v>81.751943431441006</v>
      </c>
      <c r="G29" s="71">
        <v>516868.68839999998</v>
      </c>
      <c r="H29" s="72">
        <v>6.2951124783205099</v>
      </c>
      <c r="I29" s="71">
        <v>63440.962299999999</v>
      </c>
      <c r="J29" s="72">
        <v>11.5471881544744</v>
      </c>
      <c r="K29" s="71">
        <v>82921.478499999997</v>
      </c>
      <c r="L29" s="72">
        <v>16.043045431265899</v>
      </c>
      <c r="M29" s="72">
        <v>-0.23492726555762</v>
      </c>
      <c r="N29" s="71">
        <v>17266499.288199998</v>
      </c>
      <c r="O29" s="71">
        <v>128189152.3469</v>
      </c>
      <c r="P29" s="71">
        <v>87222</v>
      </c>
      <c r="Q29" s="71">
        <v>102736</v>
      </c>
      <c r="R29" s="72">
        <v>-15.100840990499901</v>
      </c>
      <c r="S29" s="71">
        <v>6.2989401034142798</v>
      </c>
      <c r="T29" s="71">
        <v>6.4100536647329101</v>
      </c>
      <c r="U29" s="73">
        <v>-1.76400409425076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1196355.7161000001</v>
      </c>
      <c r="E30" s="71">
        <v>1477421.5253999999</v>
      </c>
      <c r="F30" s="72">
        <v>80.975922953071702</v>
      </c>
      <c r="G30" s="71">
        <v>1577231.5641000001</v>
      </c>
      <c r="H30" s="72">
        <v>-24.148378505050701</v>
      </c>
      <c r="I30" s="71">
        <v>80022.789000000004</v>
      </c>
      <c r="J30" s="72">
        <v>6.6888792290696202</v>
      </c>
      <c r="K30" s="71">
        <v>152652.7677</v>
      </c>
      <c r="L30" s="72">
        <v>9.6785260436444993</v>
      </c>
      <c r="M30" s="72">
        <v>-0.47578553467655199</v>
      </c>
      <c r="N30" s="71">
        <v>37619716.940899998</v>
      </c>
      <c r="O30" s="71">
        <v>234348930.20390001</v>
      </c>
      <c r="P30" s="71">
        <v>69944</v>
      </c>
      <c r="Q30" s="71">
        <v>92058</v>
      </c>
      <c r="R30" s="72">
        <v>-24.021812335701402</v>
      </c>
      <c r="S30" s="71">
        <v>17.104479527908001</v>
      </c>
      <c r="T30" s="71">
        <v>18.272634834560801</v>
      </c>
      <c r="U30" s="73">
        <v>-6.8295285147191702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769528.2855</v>
      </c>
      <c r="E31" s="71">
        <v>775901.35900000005</v>
      </c>
      <c r="F31" s="72">
        <v>99.178623232698797</v>
      </c>
      <c r="G31" s="71">
        <v>1620274.3713</v>
      </c>
      <c r="H31" s="72">
        <v>-52.506297752362698</v>
      </c>
      <c r="I31" s="71">
        <v>-2488.8256000000001</v>
      </c>
      <c r="J31" s="72">
        <v>-0.32342223760922401</v>
      </c>
      <c r="K31" s="71">
        <v>-54296.228499999997</v>
      </c>
      <c r="L31" s="72">
        <v>-3.3510514923738701</v>
      </c>
      <c r="M31" s="72">
        <v>-0.95416209065055102</v>
      </c>
      <c r="N31" s="71">
        <v>33439106.170000002</v>
      </c>
      <c r="O31" s="71">
        <v>228216560.6735</v>
      </c>
      <c r="P31" s="71">
        <v>26236</v>
      </c>
      <c r="Q31" s="71">
        <v>46178</v>
      </c>
      <c r="R31" s="72">
        <v>-43.1850664818745</v>
      </c>
      <c r="S31" s="71">
        <v>29.331006460588501</v>
      </c>
      <c r="T31" s="71">
        <v>48.079305550261999</v>
      </c>
      <c r="U31" s="73">
        <v>-63.919726433067503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94147.655299999999</v>
      </c>
      <c r="E32" s="71">
        <v>160322.06469999999</v>
      </c>
      <c r="F32" s="72">
        <v>58.724078607752602</v>
      </c>
      <c r="G32" s="71">
        <v>151010.24290000001</v>
      </c>
      <c r="H32" s="72">
        <v>-37.654788515011397</v>
      </c>
      <c r="I32" s="71">
        <v>23208.333699999999</v>
      </c>
      <c r="J32" s="72">
        <v>24.650994893125102</v>
      </c>
      <c r="K32" s="71">
        <v>38953.595600000001</v>
      </c>
      <c r="L32" s="72">
        <v>25.7953333839714</v>
      </c>
      <c r="M32" s="72">
        <v>-0.40420561073956401</v>
      </c>
      <c r="N32" s="71">
        <v>4420534.0158000002</v>
      </c>
      <c r="O32" s="71">
        <v>24604199.120900001</v>
      </c>
      <c r="P32" s="71">
        <v>21995</v>
      </c>
      <c r="Q32" s="71">
        <v>23912</v>
      </c>
      <c r="R32" s="72">
        <v>-8.0168952827032403</v>
      </c>
      <c r="S32" s="71">
        <v>4.2804116981132099</v>
      </c>
      <c r="T32" s="71">
        <v>4.6769587654734002</v>
      </c>
      <c r="U32" s="73">
        <v>-9.2642272596112996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2.0354000000000001</v>
      </c>
      <c r="O33" s="71">
        <v>172.99539999999999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1">
        <v>1</v>
      </c>
      <c r="H34" s="74"/>
      <c r="I34" s="74"/>
      <c r="J34" s="74"/>
      <c r="K34" s="71">
        <v>0</v>
      </c>
      <c r="L34" s="72">
        <v>0</v>
      </c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91625.237099999998</v>
      </c>
      <c r="E35" s="71">
        <v>130525.8122</v>
      </c>
      <c r="F35" s="72">
        <v>70.197025060151304</v>
      </c>
      <c r="G35" s="71">
        <v>192871.4075</v>
      </c>
      <c r="H35" s="72">
        <v>-52.494131562761602</v>
      </c>
      <c r="I35" s="71">
        <v>17334.826799999999</v>
      </c>
      <c r="J35" s="72">
        <v>18.919270878481601</v>
      </c>
      <c r="K35" s="71">
        <v>17464.929</v>
      </c>
      <c r="L35" s="72">
        <v>9.0552193434892594</v>
      </c>
      <c r="M35" s="72">
        <v>-7.4493403322739996E-3</v>
      </c>
      <c r="N35" s="71">
        <v>4287255.8727000002</v>
      </c>
      <c r="O35" s="71">
        <v>35083458.173799999</v>
      </c>
      <c r="P35" s="71">
        <v>6459</v>
      </c>
      <c r="Q35" s="71">
        <v>10565</v>
      </c>
      <c r="R35" s="72">
        <v>-38.864174159962097</v>
      </c>
      <c r="S35" s="71">
        <v>14.185669159312599</v>
      </c>
      <c r="T35" s="71">
        <v>13.359288035967801</v>
      </c>
      <c r="U35" s="73">
        <v>5.8254645167885402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344025.7</v>
      </c>
      <c r="E36" s="74"/>
      <c r="F36" s="74"/>
      <c r="G36" s="74"/>
      <c r="H36" s="74"/>
      <c r="I36" s="71">
        <v>6839.16</v>
      </c>
      <c r="J36" s="72">
        <v>1.9879793864237501</v>
      </c>
      <c r="K36" s="74"/>
      <c r="L36" s="74"/>
      <c r="M36" s="74"/>
      <c r="N36" s="71">
        <v>3560384.6</v>
      </c>
      <c r="O36" s="71">
        <v>10633850.68</v>
      </c>
      <c r="P36" s="71">
        <v>179</v>
      </c>
      <c r="Q36" s="71">
        <v>70</v>
      </c>
      <c r="R36" s="72">
        <v>155.71428571428601</v>
      </c>
      <c r="S36" s="71">
        <v>1921.9312849162</v>
      </c>
      <c r="T36" s="71">
        <v>1129.7448571428599</v>
      </c>
      <c r="U36" s="73">
        <v>41.218249267839198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2652280.8199999998</v>
      </c>
      <c r="E37" s="71">
        <v>148144.60140000001</v>
      </c>
      <c r="F37" s="72">
        <v>1790.3324150426999</v>
      </c>
      <c r="G37" s="71">
        <v>888049.17</v>
      </c>
      <c r="H37" s="72">
        <v>198.663735027195</v>
      </c>
      <c r="I37" s="71">
        <v>-459471.04</v>
      </c>
      <c r="J37" s="72">
        <v>-17.323619600732901</v>
      </c>
      <c r="K37" s="71">
        <v>-115171.69</v>
      </c>
      <c r="L37" s="72">
        <v>-12.9690667916507</v>
      </c>
      <c r="M37" s="72">
        <v>2.9894442809687001</v>
      </c>
      <c r="N37" s="71">
        <v>10470865.33</v>
      </c>
      <c r="O37" s="71">
        <v>93099769.620000005</v>
      </c>
      <c r="P37" s="71">
        <v>887</v>
      </c>
      <c r="Q37" s="71">
        <v>186</v>
      </c>
      <c r="R37" s="72">
        <v>376.88172043010798</v>
      </c>
      <c r="S37" s="71">
        <v>2990.1700338218702</v>
      </c>
      <c r="T37" s="71">
        <v>2565.16467741936</v>
      </c>
      <c r="U37" s="73">
        <v>14.213417685124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6675730.71</v>
      </c>
      <c r="E38" s="71">
        <v>138341.927</v>
      </c>
      <c r="F38" s="72">
        <v>4825.52965306028</v>
      </c>
      <c r="G38" s="71">
        <v>727931.64</v>
      </c>
      <c r="H38" s="72">
        <v>817.08209166454105</v>
      </c>
      <c r="I38" s="71">
        <v>-1128732.73</v>
      </c>
      <c r="J38" s="72">
        <v>-16.9080027196004</v>
      </c>
      <c r="K38" s="71">
        <v>-21906.53</v>
      </c>
      <c r="L38" s="72">
        <v>-3.00942132423314</v>
      </c>
      <c r="M38" s="72">
        <v>50.524943932242998</v>
      </c>
      <c r="N38" s="71">
        <v>27107227.73</v>
      </c>
      <c r="O38" s="71">
        <v>93998991.519999996</v>
      </c>
      <c r="P38" s="71">
        <v>2637</v>
      </c>
      <c r="Q38" s="71">
        <v>1185</v>
      </c>
      <c r="R38" s="72">
        <v>122.53164556962</v>
      </c>
      <c r="S38" s="71">
        <v>2531.56265073948</v>
      </c>
      <c r="T38" s="71">
        <v>2492.3516540084402</v>
      </c>
      <c r="U38" s="73">
        <v>1.54888510144453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3087811.75</v>
      </c>
      <c r="E39" s="71">
        <v>86124.538100000005</v>
      </c>
      <c r="F39" s="72">
        <v>3585.2868626299201</v>
      </c>
      <c r="G39" s="71">
        <v>682814.96</v>
      </c>
      <c r="H39" s="72">
        <v>352.21794056767601</v>
      </c>
      <c r="I39" s="71">
        <v>-798123.97</v>
      </c>
      <c r="J39" s="72">
        <v>-25.847559197868801</v>
      </c>
      <c r="K39" s="71">
        <v>-96067.28</v>
      </c>
      <c r="L39" s="72">
        <v>-14.0692992432386</v>
      </c>
      <c r="M39" s="72">
        <v>7.3079688526624302</v>
      </c>
      <c r="N39" s="71">
        <v>10850314.99</v>
      </c>
      <c r="O39" s="71">
        <v>61500157.469999999</v>
      </c>
      <c r="P39" s="71">
        <v>1386</v>
      </c>
      <c r="Q39" s="71">
        <v>417</v>
      </c>
      <c r="R39" s="72">
        <v>232.374100719425</v>
      </c>
      <c r="S39" s="71">
        <v>2227.85840548341</v>
      </c>
      <c r="T39" s="71">
        <v>1521.9930215827301</v>
      </c>
      <c r="U39" s="73">
        <v>31.683583757537399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1.35</v>
      </c>
      <c r="E40" s="74"/>
      <c r="F40" s="74"/>
      <c r="G40" s="71">
        <v>1.87</v>
      </c>
      <c r="H40" s="72">
        <v>-27.807486631016001</v>
      </c>
      <c r="I40" s="71">
        <v>1.35</v>
      </c>
      <c r="J40" s="72">
        <v>100</v>
      </c>
      <c r="K40" s="71">
        <v>0</v>
      </c>
      <c r="L40" s="72">
        <v>0</v>
      </c>
      <c r="M40" s="74"/>
      <c r="N40" s="71">
        <v>559.09</v>
      </c>
      <c r="O40" s="71">
        <v>3673.31</v>
      </c>
      <c r="P40" s="71">
        <v>14</v>
      </c>
      <c r="Q40" s="71">
        <v>21</v>
      </c>
      <c r="R40" s="72">
        <v>-33.3333333333333</v>
      </c>
      <c r="S40" s="71">
        <v>9.6428571428571003E-2</v>
      </c>
      <c r="T40" s="71">
        <v>0.56476190476190502</v>
      </c>
      <c r="U40" s="73">
        <v>-485.67901234567898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243945.299</v>
      </c>
      <c r="E41" s="71">
        <v>110641.69409999999</v>
      </c>
      <c r="F41" s="72">
        <v>220.48225217838601</v>
      </c>
      <c r="G41" s="71">
        <v>295589.74329999997</v>
      </c>
      <c r="H41" s="72">
        <v>-17.471663165113601</v>
      </c>
      <c r="I41" s="71">
        <v>10261.5942</v>
      </c>
      <c r="J41" s="72">
        <v>4.2065144284661899</v>
      </c>
      <c r="K41" s="71">
        <v>15635.598099999999</v>
      </c>
      <c r="L41" s="72">
        <v>5.2896280924508003</v>
      </c>
      <c r="M41" s="72">
        <v>-0.34370312319552399</v>
      </c>
      <c r="N41" s="71">
        <v>4028853.2085000002</v>
      </c>
      <c r="O41" s="71">
        <v>39201710.693700001</v>
      </c>
      <c r="P41" s="71">
        <v>250</v>
      </c>
      <c r="Q41" s="71">
        <v>292</v>
      </c>
      <c r="R41" s="72">
        <v>-14.3835616438356</v>
      </c>
      <c r="S41" s="71">
        <v>975.78119600000002</v>
      </c>
      <c r="T41" s="71">
        <v>615.85361815068495</v>
      </c>
      <c r="U41" s="73">
        <v>36.886094887333201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1842242.6743000001</v>
      </c>
      <c r="E42" s="71">
        <v>350551.19579999999</v>
      </c>
      <c r="F42" s="72">
        <v>525.52742548653396</v>
      </c>
      <c r="G42" s="71">
        <v>673569.15300000005</v>
      </c>
      <c r="H42" s="72">
        <v>173.50460841249401</v>
      </c>
      <c r="I42" s="71">
        <v>3263.8159000000001</v>
      </c>
      <c r="J42" s="72">
        <v>0.17716536184572701</v>
      </c>
      <c r="K42" s="71">
        <v>21885.0144</v>
      </c>
      <c r="L42" s="72">
        <v>3.24911173597049</v>
      </c>
      <c r="M42" s="72">
        <v>-0.85086526148230501</v>
      </c>
      <c r="N42" s="71">
        <v>16193909.9486</v>
      </c>
      <c r="O42" s="71">
        <v>100883204.6894</v>
      </c>
      <c r="P42" s="71">
        <v>4569</v>
      </c>
      <c r="Q42" s="71">
        <v>4763</v>
      </c>
      <c r="R42" s="72">
        <v>-4.07306319546504</v>
      </c>
      <c r="S42" s="71">
        <v>403.20478754650901</v>
      </c>
      <c r="T42" s="71">
        <v>218.12348186017201</v>
      </c>
      <c r="U42" s="73">
        <v>45.902556567483202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1270015.29</v>
      </c>
      <c r="E43" s="71">
        <v>63612.9012</v>
      </c>
      <c r="F43" s="72">
        <v>1996.4744038430999</v>
      </c>
      <c r="G43" s="71">
        <v>298680.51</v>
      </c>
      <c r="H43" s="72">
        <v>325.20862509575898</v>
      </c>
      <c r="I43" s="71">
        <v>-209419.33</v>
      </c>
      <c r="J43" s="72">
        <v>-16.4895125002786</v>
      </c>
      <c r="K43" s="71">
        <v>-25940.95</v>
      </c>
      <c r="L43" s="72">
        <v>-8.6851833753732404</v>
      </c>
      <c r="M43" s="72">
        <v>7.0729244688417401</v>
      </c>
      <c r="N43" s="71">
        <v>4634151.93</v>
      </c>
      <c r="O43" s="71">
        <v>42388080.109999999</v>
      </c>
      <c r="P43" s="71">
        <v>739</v>
      </c>
      <c r="Q43" s="71">
        <v>155</v>
      </c>
      <c r="R43" s="72">
        <v>376.77419354838702</v>
      </c>
      <c r="S43" s="71">
        <v>1718.5592557510199</v>
      </c>
      <c r="T43" s="71">
        <v>1437.4264516129001</v>
      </c>
      <c r="U43" s="73">
        <v>16.358633151421699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526846.32999999996</v>
      </c>
      <c r="E44" s="71">
        <v>12991.2721</v>
      </c>
      <c r="F44" s="72">
        <v>4055.3867700146202</v>
      </c>
      <c r="G44" s="71">
        <v>105190.88</v>
      </c>
      <c r="H44" s="72">
        <v>400.84791571284501</v>
      </c>
      <c r="I44" s="71">
        <v>61591.34</v>
      </c>
      <c r="J44" s="72">
        <v>11.6905701896035</v>
      </c>
      <c r="K44" s="71">
        <v>12049.84</v>
      </c>
      <c r="L44" s="72">
        <v>11.4552136078717</v>
      </c>
      <c r="M44" s="72">
        <v>4.1113823917993901</v>
      </c>
      <c r="N44" s="71">
        <v>2076523.13</v>
      </c>
      <c r="O44" s="71">
        <v>15925181.57</v>
      </c>
      <c r="P44" s="71">
        <v>317</v>
      </c>
      <c r="Q44" s="71">
        <v>84</v>
      </c>
      <c r="R44" s="72">
        <v>277.38095238095201</v>
      </c>
      <c r="S44" s="71">
        <v>1661.9758044164</v>
      </c>
      <c r="T44" s="71">
        <v>1266.69761904762</v>
      </c>
      <c r="U44" s="73">
        <v>23.7836305629964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18110.094700000001</v>
      </c>
      <c r="E45" s="77"/>
      <c r="F45" s="77"/>
      <c r="G45" s="76">
        <v>48310.960700000003</v>
      </c>
      <c r="H45" s="78">
        <v>-62.513486716897397</v>
      </c>
      <c r="I45" s="76">
        <v>2014.8853999999999</v>
      </c>
      <c r="J45" s="78">
        <v>11.1257584975522</v>
      </c>
      <c r="K45" s="76">
        <v>5006.5079999999998</v>
      </c>
      <c r="L45" s="78">
        <v>10.363089302010099</v>
      </c>
      <c r="M45" s="78">
        <v>-0.59754675314610495</v>
      </c>
      <c r="N45" s="76">
        <v>795131.95250000001</v>
      </c>
      <c r="O45" s="76">
        <v>4558373.1633000001</v>
      </c>
      <c r="P45" s="76">
        <v>22</v>
      </c>
      <c r="Q45" s="76">
        <v>50</v>
      </c>
      <c r="R45" s="78">
        <v>-56</v>
      </c>
      <c r="S45" s="76">
        <v>823.18612272727296</v>
      </c>
      <c r="T45" s="76">
        <v>169.155686</v>
      </c>
      <c r="U45" s="79">
        <v>79.451100871383105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43:C43"/>
    <mergeCell ref="B44:C44"/>
    <mergeCell ref="B45:C45"/>
    <mergeCell ref="B37:C37"/>
    <mergeCell ref="B38:C38"/>
    <mergeCell ref="B39:C39"/>
    <mergeCell ref="B40:C40"/>
    <mergeCell ref="B25:C25"/>
    <mergeCell ref="B26:C26"/>
    <mergeCell ref="B27:C27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55142</v>
      </c>
      <c r="D2" s="32">
        <v>570815.46533418796</v>
      </c>
      <c r="E2" s="32">
        <v>434010.087353846</v>
      </c>
      <c r="F2" s="32">
        <v>136805.37798034199</v>
      </c>
      <c r="G2" s="32">
        <v>434010.087353846</v>
      </c>
      <c r="H2" s="32">
        <v>0.239666558263708</v>
      </c>
    </row>
    <row r="3" spans="1:8" ht="14.25" x14ac:dyDescent="0.2">
      <c r="A3" s="32">
        <v>2</v>
      </c>
      <c r="B3" s="33">
        <v>13</v>
      </c>
      <c r="C3" s="32">
        <v>11370</v>
      </c>
      <c r="D3" s="32">
        <v>86555.681355298395</v>
      </c>
      <c r="E3" s="32">
        <v>68667.789111572507</v>
      </c>
      <c r="F3" s="32">
        <v>17887.892243725899</v>
      </c>
      <c r="G3" s="32">
        <v>68667.789111572507</v>
      </c>
      <c r="H3" s="32">
        <v>0.206663409768548</v>
      </c>
    </row>
    <row r="4" spans="1:8" ht="14.25" x14ac:dyDescent="0.2">
      <c r="A4" s="32">
        <v>3</v>
      </c>
      <c r="B4" s="33">
        <v>14</v>
      </c>
      <c r="C4" s="32">
        <v>111491</v>
      </c>
      <c r="D4" s="32">
        <v>130697.001542735</v>
      </c>
      <c r="E4" s="32">
        <v>96547.083882905994</v>
      </c>
      <c r="F4" s="32">
        <v>34149.917659829101</v>
      </c>
      <c r="G4" s="32">
        <v>96547.083882905994</v>
      </c>
      <c r="H4" s="32">
        <v>0.26129075079555503</v>
      </c>
    </row>
    <row r="5" spans="1:8" ht="14.25" x14ac:dyDescent="0.2">
      <c r="A5" s="32">
        <v>4</v>
      </c>
      <c r="B5" s="33">
        <v>15</v>
      </c>
      <c r="C5" s="32">
        <v>4001</v>
      </c>
      <c r="D5" s="32">
        <v>58925.643088888901</v>
      </c>
      <c r="E5" s="32">
        <v>46018.4219025641</v>
      </c>
      <c r="F5" s="32">
        <v>12907.221186324799</v>
      </c>
      <c r="G5" s="32">
        <v>46018.4219025641</v>
      </c>
      <c r="H5" s="32">
        <v>0.219042517140701</v>
      </c>
    </row>
    <row r="6" spans="1:8" ht="14.25" x14ac:dyDescent="0.2">
      <c r="A6" s="32">
        <v>5</v>
      </c>
      <c r="B6" s="33">
        <v>16</v>
      </c>
      <c r="C6" s="32">
        <v>6010</v>
      </c>
      <c r="D6" s="32">
        <v>245172.47766666699</v>
      </c>
      <c r="E6" s="32">
        <v>208995.020597436</v>
      </c>
      <c r="F6" s="32">
        <v>36177.457069230797</v>
      </c>
      <c r="G6" s="32">
        <v>208995.020597436</v>
      </c>
      <c r="H6" s="32">
        <v>0.147559209800119</v>
      </c>
    </row>
    <row r="7" spans="1:8" ht="14.25" x14ac:dyDescent="0.2">
      <c r="A7" s="32">
        <v>6</v>
      </c>
      <c r="B7" s="33">
        <v>17</v>
      </c>
      <c r="C7" s="32">
        <v>19234</v>
      </c>
      <c r="D7" s="32">
        <v>269821.29981794901</v>
      </c>
      <c r="E7" s="32">
        <v>198716.09522649599</v>
      </c>
      <c r="F7" s="32">
        <v>71105.204591453003</v>
      </c>
      <c r="G7" s="32">
        <v>198716.09522649599</v>
      </c>
      <c r="H7" s="32">
        <v>0.263527025625584</v>
      </c>
    </row>
    <row r="8" spans="1:8" ht="14.25" x14ac:dyDescent="0.2">
      <c r="A8" s="32">
        <v>7</v>
      </c>
      <c r="B8" s="33">
        <v>18</v>
      </c>
      <c r="C8" s="32">
        <v>54136</v>
      </c>
      <c r="D8" s="32">
        <v>162895.80804700899</v>
      </c>
      <c r="E8" s="32">
        <v>132919.697547863</v>
      </c>
      <c r="F8" s="32">
        <v>29976.110499145299</v>
      </c>
      <c r="G8" s="32">
        <v>132919.697547863</v>
      </c>
      <c r="H8" s="32">
        <v>0.184020146733885</v>
      </c>
    </row>
    <row r="9" spans="1:8" ht="14.25" x14ac:dyDescent="0.2">
      <c r="A9" s="32">
        <v>8</v>
      </c>
      <c r="B9" s="33">
        <v>19</v>
      </c>
      <c r="C9" s="32">
        <v>14795</v>
      </c>
      <c r="D9" s="32">
        <v>125264.78786837601</v>
      </c>
      <c r="E9" s="32">
        <v>101499.472281197</v>
      </c>
      <c r="F9" s="32">
        <v>23765.315587179499</v>
      </c>
      <c r="G9" s="32">
        <v>101499.472281197</v>
      </c>
      <c r="H9" s="32">
        <v>0.18972063890892699</v>
      </c>
    </row>
    <row r="10" spans="1:8" ht="14.25" x14ac:dyDescent="0.2">
      <c r="A10" s="32">
        <v>9</v>
      </c>
      <c r="B10" s="33">
        <v>21</v>
      </c>
      <c r="C10" s="32">
        <v>207526.3</v>
      </c>
      <c r="D10" s="32">
        <v>811322.66759059799</v>
      </c>
      <c r="E10" s="32">
        <v>769810.10706666706</v>
      </c>
      <c r="F10" s="32">
        <v>41512.560523931599</v>
      </c>
      <c r="G10" s="32">
        <v>769810.10706666706</v>
      </c>
      <c r="H10" s="35">
        <v>5.1166523729963498E-2</v>
      </c>
    </row>
    <row r="11" spans="1:8" ht="14.25" x14ac:dyDescent="0.2">
      <c r="A11" s="32">
        <v>10</v>
      </c>
      <c r="B11" s="33">
        <v>22</v>
      </c>
      <c r="C11" s="32">
        <v>43125</v>
      </c>
      <c r="D11" s="32">
        <v>631189.19617777795</v>
      </c>
      <c r="E11" s="32">
        <v>580528.09091794898</v>
      </c>
      <c r="F11" s="32">
        <v>50661.105259829099</v>
      </c>
      <c r="G11" s="32">
        <v>580528.09091794898</v>
      </c>
      <c r="H11" s="32">
        <v>8.0262947411983407E-2</v>
      </c>
    </row>
    <row r="12" spans="1:8" ht="14.25" x14ac:dyDescent="0.2">
      <c r="A12" s="32">
        <v>11</v>
      </c>
      <c r="B12" s="33">
        <v>23</v>
      </c>
      <c r="C12" s="32">
        <v>191716.674</v>
      </c>
      <c r="D12" s="32">
        <v>1310564.96557799</v>
      </c>
      <c r="E12" s="32">
        <v>1105056.67387488</v>
      </c>
      <c r="F12" s="32">
        <v>205508.29170310899</v>
      </c>
      <c r="G12" s="32">
        <v>1105056.67387488</v>
      </c>
      <c r="H12" s="32">
        <v>0.15680893133937501</v>
      </c>
    </row>
    <row r="13" spans="1:8" ht="14.25" x14ac:dyDescent="0.2">
      <c r="A13" s="32">
        <v>12</v>
      </c>
      <c r="B13" s="33">
        <v>24</v>
      </c>
      <c r="C13" s="32">
        <v>16034.688</v>
      </c>
      <c r="D13" s="32">
        <v>480819.763252137</v>
      </c>
      <c r="E13" s="32">
        <v>479320.93081282103</v>
      </c>
      <c r="F13" s="32">
        <v>1498.83243931624</v>
      </c>
      <c r="G13" s="32">
        <v>479320.93081282103</v>
      </c>
      <c r="H13" s="32">
        <v>3.1172438278712499E-3</v>
      </c>
    </row>
    <row r="14" spans="1:8" ht="14.25" x14ac:dyDescent="0.2">
      <c r="A14" s="32">
        <v>13</v>
      </c>
      <c r="B14" s="33">
        <v>25</v>
      </c>
      <c r="C14" s="32">
        <v>75201</v>
      </c>
      <c r="D14" s="32">
        <v>862435.7415</v>
      </c>
      <c r="E14" s="32">
        <v>808710.33039999998</v>
      </c>
      <c r="F14" s="32">
        <v>53725.411099999998</v>
      </c>
      <c r="G14" s="32">
        <v>808710.33039999998</v>
      </c>
      <c r="H14" s="32">
        <v>6.2294972848130702E-2</v>
      </c>
    </row>
    <row r="15" spans="1:8" ht="14.25" x14ac:dyDescent="0.2">
      <c r="A15" s="32">
        <v>14</v>
      </c>
      <c r="B15" s="33">
        <v>26</v>
      </c>
      <c r="C15" s="32">
        <v>60471</v>
      </c>
      <c r="D15" s="32">
        <v>303393.05859214102</v>
      </c>
      <c r="E15" s="32">
        <v>272831.82874816598</v>
      </c>
      <c r="F15" s="32">
        <v>30561.2298439755</v>
      </c>
      <c r="G15" s="32">
        <v>272831.82874816598</v>
      </c>
      <c r="H15" s="32">
        <v>0.100731473507638</v>
      </c>
    </row>
    <row r="16" spans="1:8" ht="14.25" x14ac:dyDescent="0.2">
      <c r="A16" s="32">
        <v>15</v>
      </c>
      <c r="B16" s="33">
        <v>27</v>
      </c>
      <c r="C16" s="32">
        <v>192813.39300000001</v>
      </c>
      <c r="D16" s="32">
        <v>1333152.5640153801</v>
      </c>
      <c r="E16" s="32">
        <v>1170840.9436461499</v>
      </c>
      <c r="F16" s="32">
        <v>162311.62036923101</v>
      </c>
      <c r="G16" s="32">
        <v>1170840.9436461499</v>
      </c>
      <c r="H16" s="32">
        <v>0.12175022180533999</v>
      </c>
    </row>
    <row r="17" spans="1:8" ht="14.25" x14ac:dyDescent="0.2">
      <c r="A17" s="32">
        <v>16</v>
      </c>
      <c r="B17" s="33">
        <v>29</v>
      </c>
      <c r="C17" s="32">
        <v>214845.9</v>
      </c>
      <c r="D17" s="32">
        <v>2727867.0740102599</v>
      </c>
      <c r="E17" s="32">
        <v>2423345.3753897399</v>
      </c>
      <c r="F17" s="32">
        <v>304521.69862051302</v>
      </c>
      <c r="G17" s="32">
        <v>2423345.3753897399</v>
      </c>
      <c r="H17" s="32">
        <v>0.111633628163866</v>
      </c>
    </row>
    <row r="18" spans="1:8" ht="14.25" x14ac:dyDescent="0.2">
      <c r="A18" s="32">
        <v>17</v>
      </c>
      <c r="B18" s="33">
        <v>31</v>
      </c>
      <c r="C18" s="32">
        <v>30961.083999999999</v>
      </c>
      <c r="D18" s="32">
        <v>209926.885864632</v>
      </c>
      <c r="E18" s="32">
        <v>178793.44130732099</v>
      </c>
      <c r="F18" s="32">
        <v>31133.444557310901</v>
      </c>
      <c r="G18" s="32">
        <v>178793.44130732099</v>
      </c>
      <c r="H18" s="32">
        <v>0.14830613253314701</v>
      </c>
    </row>
    <row r="19" spans="1:8" ht="14.25" x14ac:dyDescent="0.2">
      <c r="A19" s="32">
        <v>18</v>
      </c>
      <c r="B19" s="33">
        <v>32</v>
      </c>
      <c r="C19" s="32">
        <v>13857.617</v>
      </c>
      <c r="D19" s="32">
        <v>187311.034454073</v>
      </c>
      <c r="E19" s="32">
        <v>171987.89732420901</v>
      </c>
      <c r="F19" s="32">
        <v>15323.137129864201</v>
      </c>
      <c r="G19" s="32">
        <v>171987.89732420901</v>
      </c>
      <c r="H19" s="32">
        <v>8.18058432837349E-2</v>
      </c>
    </row>
    <row r="20" spans="1:8" ht="14.25" x14ac:dyDescent="0.2">
      <c r="A20" s="32">
        <v>19</v>
      </c>
      <c r="B20" s="33">
        <v>33</v>
      </c>
      <c r="C20" s="32">
        <v>59814.42</v>
      </c>
      <c r="D20" s="32">
        <v>717582.98531918204</v>
      </c>
      <c r="E20" s="32">
        <v>587834.47908553004</v>
      </c>
      <c r="F20" s="32">
        <v>129748.50623365201</v>
      </c>
      <c r="G20" s="32">
        <v>587834.47908553004</v>
      </c>
      <c r="H20" s="32">
        <v>0.18081324235403901</v>
      </c>
    </row>
    <row r="21" spans="1:8" ht="14.25" x14ac:dyDescent="0.2">
      <c r="A21" s="32">
        <v>20</v>
      </c>
      <c r="B21" s="33">
        <v>34</v>
      </c>
      <c r="C21" s="32">
        <v>34087.404999999999</v>
      </c>
      <c r="D21" s="32">
        <v>163728.796209069</v>
      </c>
      <c r="E21" s="32">
        <v>116932.614453569</v>
      </c>
      <c r="F21" s="32">
        <v>46796.181755499798</v>
      </c>
      <c r="G21" s="32">
        <v>116932.614453569</v>
      </c>
      <c r="H21" s="32">
        <v>0.28581521906350998</v>
      </c>
    </row>
    <row r="22" spans="1:8" ht="14.25" x14ac:dyDescent="0.2">
      <c r="A22" s="32">
        <v>21</v>
      </c>
      <c r="B22" s="33">
        <v>35</v>
      </c>
      <c r="C22" s="32">
        <v>25981.742999999999</v>
      </c>
      <c r="D22" s="32">
        <v>626839.627600885</v>
      </c>
      <c r="E22" s="32">
        <v>616921.97829026496</v>
      </c>
      <c r="F22" s="32">
        <v>9917.6493106194703</v>
      </c>
      <c r="G22" s="32">
        <v>616921.97829026496</v>
      </c>
      <c r="H22" s="32">
        <v>1.58216693296457E-2</v>
      </c>
    </row>
    <row r="23" spans="1:8" ht="14.25" x14ac:dyDescent="0.2">
      <c r="A23" s="32">
        <v>22</v>
      </c>
      <c r="B23" s="33">
        <v>36</v>
      </c>
      <c r="C23" s="32">
        <v>128420.958</v>
      </c>
      <c r="D23" s="32">
        <v>549406.153124779</v>
      </c>
      <c r="E23" s="32">
        <v>485965.15545288002</v>
      </c>
      <c r="F23" s="32">
        <v>63440.997671899</v>
      </c>
      <c r="G23" s="32">
        <v>485965.15545288002</v>
      </c>
      <c r="H23" s="32">
        <v>0.1154719460477</v>
      </c>
    </row>
    <row r="24" spans="1:8" ht="14.25" x14ac:dyDescent="0.2">
      <c r="A24" s="32">
        <v>23</v>
      </c>
      <c r="B24" s="33">
        <v>37</v>
      </c>
      <c r="C24" s="32">
        <v>137356.12100000001</v>
      </c>
      <c r="D24" s="32">
        <v>1196355.7862026501</v>
      </c>
      <c r="E24" s="32">
        <v>1116332.92665278</v>
      </c>
      <c r="F24" s="32">
        <v>80022.859549872694</v>
      </c>
      <c r="G24" s="32">
        <v>1116332.92665278</v>
      </c>
      <c r="H24" s="32">
        <v>6.6888847341870394E-2</v>
      </c>
    </row>
    <row r="25" spans="1:8" ht="14.25" x14ac:dyDescent="0.2">
      <c r="A25" s="32">
        <v>24</v>
      </c>
      <c r="B25" s="33">
        <v>38</v>
      </c>
      <c r="C25" s="32">
        <v>175235.652</v>
      </c>
      <c r="D25" s="32">
        <v>769528.168718584</v>
      </c>
      <c r="E25" s="32">
        <v>772017.07987079595</v>
      </c>
      <c r="F25" s="32">
        <v>-2488.9111522123899</v>
      </c>
      <c r="G25" s="32">
        <v>772017.07987079595</v>
      </c>
      <c r="H25" s="32">
        <v>-3.2343340418024202E-3</v>
      </c>
    </row>
    <row r="26" spans="1:8" ht="14.25" x14ac:dyDescent="0.2">
      <c r="A26" s="32">
        <v>25</v>
      </c>
      <c r="B26" s="33">
        <v>39</v>
      </c>
      <c r="C26" s="32">
        <v>73035.201000000001</v>
      </c>
      <c r="D26" s="32">
        <v>94147.628803819694</v>
      </c>
      <c r="E26" s="32">
        <v>70939.331007819404</v>
      </c>
      <c r="F26" s="32">
        <v>23208.297796000301</v>
      </c>
      <c r="G26" s="32">
        <v>70939.331007819404</v>
      </c>
      <c r="H26" s="32">
        <v>0.24650963694859099</v>
      </c>
    </row>
    <row r="27" spans="1:8" ht="14.25" x14ac:dyDescent="0.2">
      <c r="A27" s="32">
        <v>26</v>
      </c>
      <c r="B27" s="33">
        <v>42</v>
      </c>
      <c r="C27" s="32">
        <v>4731.34</v>
      </c>
      <c r="D27" s="32">
        <v>91625.237200000003</v>
      </c>
      <c r="E27" s="32">
        <v>74290.403999999995</v>
      </c>
      <c r="F27" s="32">
        <v>17334.833200000001</v>
      </c>
      <c r="G27" s="32">
        <v>74290.403999999995</v>
      </c>
      <c r="H27" s="32">
        <v>0.18919277842808099</v>
      </c>
    </row>
    <row r="28" spans="1:8" ht="14.25" x14ac:dyDescent="0.2">
      <c r="A28" s="32">
        <v>27</v>
      </c>
      <c r="B28" s="33">
        <v>75</v>
      </c>
      <c r="C28" s="32">
        <v>265</v>
      </c>
      <c r="D28" s="32">
        <v>243945.29914529901</v>
      </c>
      <c r="E28" s="32">
        <v>233683.70512820501</v>
      </c>
      <c r="F28" s="32">
        <v>10261.594017093999</v>
      </c>
      <c r="G28" s="32">
        <v>233683.70512820501</v>
      </c>
      <c r="H28" s="32">
        <v>4.20651435098243E-2</v>
      </c>
    </row>
    <row r="29" spans="1:8" ht="14.25" x14ac:dyDescent="0.2">
      <c r="A29" s="32">
        <v>28</v>
      </c>
      <c r="B29" s="33">
        <v>76</v>
      </c>
      <c r="C29" s="32">
        <v>5377</v>
      </c>
      <c r="D29" s="32">
        <v>1842242.66881624</v>
      </c>
      <c r="E29" s="32">
        <v>1838978.8575982901</v>
      </c>
      <c r="F29" s="32">
        <v>3263.8112179487198</v>
      </c>
      <c r="G29" s="32">
        <v>1838978.8575982901</v>
      </c>
      <c r="H29" s="32">
        <v>1.77165108223551E-3</v>
      </c>
    </row>
    <row r="30" spans="1:8" ht="14.25" x14ac:dyDescent="0.2">
      <c r="A30" s="32">
        <v>29</v>
      </c>
      <c r="B30" s="33">
        <v>99</v>
      </c>
      <c r="C30" s="32">
        <v>22</v>
      </c>
      <c r="D30" s="32">
        <v>18110.094546554701</v>
      </c>
      <c r="E30" s="32">
        <v>16095.209152106499</v>
      </c>
      <c r="F30" s="32">
        <v>2014.88539444823</v>
      </c>
      <c r="G30" s="32">
        <v>16095.209152106499</v>
      </c>
      <c r="H30" s="32">
        <v>0.11125758561164099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155</v>
      </c>
      <c r="D32" s="38">
        <v>344025.7</v>
      </c>
      <c r="E32" s="38">
        <v>337186.54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826</v>
      </c>
      <c r="D33" s="38">
        <v>2652280.8199999998</v>
      </c>
      <c r="E33" s="38">
        <v>3111751.86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2525</v>
      </c>
      <c r="D34" s="38">
        <v>6675730.71</v>
      </c>
      <c r="E34" s="38">
        <v>7804463.4400000004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1338</v>
      </c>
      <c r="D35" s="38">
        <v>3087811.75</v>
      </c>
      <c r="E35" s="38">
        <v>3885935.72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36</v>
      </c>
      <c r="D36" s="38">
        <v>1.35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718</v>
      </c>
      <c r="D37" s="38">
        <v>1270015.29</v>
      </c>
      <c r="E37" s="38">
        <v>1479434.62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309</v>
      </c>
      <c r="D38" s="38">
        <v>526846.32999999996</v>
      </c>
      <c r="E38" s="38">
        <v>465254.99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2015-06-30T00:18:36Z</dcterms:modified>
</cp:coreProperties>
</file>