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<sst xmlns="http://schemas.openxmlformats.org/spreadsheetml/2006/main" count="117" uniqueCount="74">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</sst>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:K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35173731.160599992</v>
      </c>
      <c r="F3" s="25">
        <f>RA!I7</f>
        <v>407617.63620000001</v>
      </c>
      <c r="G3" s="16">
        <f>SUM(G4:G40)</f>
        <v>34766113.524400003</v>
      </c>
      <c r="H3" s="27">
        <f>RA!J7</f>
        <v>1.1588694822816901</v>
      </c>
      <c r="I3" s="20">
        <f>SUM(I4:I40)</f>
        <v>35173739.480209269</v>
      </c>
      <c r="J3" s="21">
        <f>SUM(J4:J40)</f>
        <v>34766113.538879625</v>
      </c>
      <c r="K3" s="22">
        <f>E3-I3</f>
        <v>-8.3196092769503593</v>
      </c>
      <c r="L3" s="22">
        <f>G3-J3</f>
        <v>-1.44796222448349E-2</v>
      </c>
    </row>
    <row r="4" spans="1:13" x14ac:dyDescent="0.15">
      <c r="A4" s="44">
        <f>RA!A8</f>
        <v>42185</v>
      </c>
      <c r="B4" s="12">
        <v>12</v>
      </c>
      <c r="C4" s="42" t="s">
        <v>6</v>
      </c>
      <c r="D4" s="42"/>
      <c r="E4" s="15">
        <f>VLOOKUP(C4,RA!B8:D36,3,0)</f>
        <v>1091223.6947000001</v>
      </c>
      <c r="F4" s="25">
        <f>VLOOKUP(C4,RA!B8:I39,8,0)</f>
        <v>150020.07870000001</v>
      </c>
      <c r="G4" s="16">
        <f t="shared" ref="G4:G40" si="0">E4-F4</f>
        <v>941203.61600000015</v>
      </c>
      <c r="H4" s="27">
        <f>RA!J8</f>
        <v>13.747875841464699</v>
      </c>
      <c r="I4" s="20">
        <f>VLOOKUP(B4,RMS!B:D,3,FALSE)</f>
        <v>1091224.76848547</v>
      </c>
      <c r="J4" s="21">
        <f>VLOOKUP(B4,RMS!B:E,4,FALSE)</f>
        <v>941203.63287777803</v>
      </c>
      <c r="K4" s="22">
        <f t="shared" ref="K4:K40" si="1">E4-I4</f>
        <v>-1.0737854698672891</v>
      </c>
      <c r="L4" s="22">
        <f t="shared" ref="L4:L40" si="2">G4-J4</f>
        <v>-1.6877777874469757E-2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209837.02110000001</v>
      </c>
      <c r="F5" s="25">
        <f>VLOOKUP(C5,RA!B9:I40,8,0)</f>
        <v>26101.4234</v>
      </c>
      <c r="G5" s="16">
        <f t="shared" si="0"/>
        <v>183735.59770000001</v>
      </c>
      <c r="H5" s="27">
        <f>RA!J9</f>
        <v>12.4389029462828</v>
      </c>
      <c r="I5" s="20">
        <f>VLOOKUP(B5,RMS!B:D,3,FALSE)</f>
        <v>209837.06189049999</v>
      </c>
      <c r="J5" s="21">
        <f>VLOOKUP(B5,RMS!B:E,4,FALSE)</f>
        <v>183735.58352356899</v>
      </c>
      <c r="K5" s="22">
        <f t="shared" si="1"/>
        <v>-4.0790499973809347E-2</v>
      </c>
      <c r="L5" s="22">
        <f t="shared" si="2"/>
        <v>1.4176431024679914E-2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177691.78630000001</v>
      </c>
      <c r="F6" s="25">
        <f>VLOOKUP(C6,RA!B10:I41,8,0)</f>
        <v>45825.747300000003</v>
      </c>
      <c r="G6" s="16">
        <f t="shared" si="0"/>
        <v>131866.03899999999</v>
      </c>
      <c r="H6" s="27">
        <f>RA!J10</f>
        <v>25.789457269922199</v>
      </c>
      <c r="I6" s="20">
        <f>VLOOKUP(B6,RMS!B:D,3,FALSE)</f>
        <v>177694.24439914501</v>
      </c>
      <c r="J6" s="21">
        <f>VLOOKUP(B6,RMS!B:E,4,FALSE)</f>
        <v>131866.039016239</v>
      </c>
      <c r="K6" s="22">
        <f>E6-I6</f>
        <v>-2.4580991450056899</v>
      </c>
      <c r="L6" s="22">
        <f t="shared" si="2"/>
        <v>-1.6239006072282791E-5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83063.331200000001</v>
      </c>
      <c r="F7" s="25">
        <f>VLOOKUP(C7,RA!B11:I42,8,0)</f>
        <v>17932.4781</v>
      </c>
      <c r="G7" s="16">
        <f t="shared" si="0"/>
        <v>65130.8531</v>
      </c>
      <c r="H7" s="27">
        <f>RA!J11</f>
        <v>21.588922381191502</v>
      </c>
      <c r="I7" s="20">
        <f>VLOOKUP(B7,RMS!B:D,3,FALSE)</f>
        <v>83063.437240170897</v>
      </c>
      <c r="J7" s="21">
        <f>VLOOKUP(B7,RMS!B:E,4,FALSE)</f>
        <v>65130.852311111099</v>
      </c>
      <c r="K7" s="22">
        <f t="shared" si="1"/>
        <v>-0.10604017089644913</v>
      </c>
      <c r="L7" s="22">
        <f t="shared" si="2"/>
        <v>7.8888890129746869E-4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526789.59230000002</v>
      </c>
      <c r="F8" s="25">
        <f>VLOOKUP(C8,RA!B12:I43,8,0)</f>
        <v>10994.664000000001</v>
      </c>
      <c r="G8" s="16">
        <f t="shared" si="0"/>
        <v>515794.92830000003</v>
      </c>
      <c r="H8" s="27">
        <f>RA!J12</f>
        <v>2.0871072930648702</v>
      </c>
      <c r="I8" s="20">
        <f>VLOOKUP(B8,RMS!B:D,3,FALSE)</f>
        <v>526789.63676837599</v>
      </c>
      <c r="J8" s="21">
        <f>VLOOKUP(B8,RMS!B:E,4,FALSE)</f>
        <v>515794.92870341899</v>
      </c>
      <c r="K8" s="22">
        <f t="shared" si="1"/>
        <v>-4.4468375970609486E-2</v>
      </c>
      <c r="L8" s="22">
        <f t="shared" si="2"/>
        <v>-4.0341896237805486E-4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450063.10570000001</v>
      </c>
      <c r="F9" s="25">
        <f>VLOOKUP(C9,RA!B13:I44,8,0)</f>
        <v>79631.229600000006</v>
      </c>
      <c r="G9" s="16">
        <f t="shared" si="0"/>
        <v>370431.87609999999</v>
      </c>
      <c r="H9" s="27">
        <f>RA!J13</f>
        <v>17.693347575368701</v>
      </c>
      <c r="I9" s="20">
        <f>VLOOKUP(B9,RMS!B:D,3,FALSE)</f>
        <v>450063.830777778</v>
      </c>
      <c r="J9" s="21">
        <f>VLOOKUP(B9,RMS!B:E,4,FALSE)</f>
        <v>370431.87715299102</v>
      </c>
      <c r="K9" s="22">
        <f t="shared" si="1"/>
        <v>-0.72507777798455209</v>
      </c>
      <c r="L9" s="22">
        <f t="shared" si="2"/>
        <v>-1.0529910214245319E-3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218861.62169999999</v>
      </c>
      <c r="F10" s="25">
        <f>VLOOKUP(C10,RA!B14:I45,8,0)</f>
        <v>40817.896000000001</v>
      </c>
      <c r="G10" s="16">
        <f t="shared" si="0"/>
        <v>178043.72569999998</v>
      </c>
      <c r="H10" s="27">
        <f>RA!J14</f>
        <v>18.650093005319299</v>
      </c>
      <c r="I10" s="20">
        <f>VLOOKUP(B10,RMS!B:D,3,FALSE)</f>
        <v>218861.62099401699</v>
      </c>
      <c r="J10" s="21">
        <f>VLOOKUP(B10,RMS!B:E,4,FALSE)</f>
        <v>178043.72498290599</v>
      </c>
      <c r="K10" s="22">
        <f t="shared" si="1"/>
        <v>7.0598299498669803E-4</v>
      </c>
      <c r="L10" s="22">
        <f t="shared" si="2"/>
        <v>7.1709399344399571E-4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187588.32060000001</v>
      </c>
      <c r="F11" s="25">
        <f>VLOOKUP(C11,RA!B15:I46,8,0)</f>
        <v>28358.353200000001</v>
      </c>
      <c r="G11" s="16">
        <f t="shared" si="0"/>
        <v>159229.96739999999</v>
      </c>
      <c r="H11" s="27">
        <f>RA!J15</f>
        <v>15.1173341225594</v>
      </c>
      <c r="I11" s="20">
        <f>VLOOKUP(B11,RMS!B:D,3,FALSE)</f>
        <v>187588.61796752099</v>
      </c>
      <c r="J11" s="21">
        <f>VLOOKUP(B11,RMS!B:E,4,FALSE)</f>
        <v>159229.96631367499</v>
      </c>
      <c r="K11" s="22">
        <f t="shared" si="1"/>
        <v>-0.29736752097960562</v>
      </c>
      <c r="L11" s="22">
        <f t="shared" si="2"/>
        <v>1.0863250063266605E-3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2019460.0792</v>
      </c>
      <c r="F12" s="25">
        <f>VLOOKUP(C12,RA!B16:I47,8,0)</f>
        <v>-192832.66880000001</v>
      </c>
      <c r="G12" s="16">
        <f t="shared" si="0"/>
        <v>2212292.7480000001</v>
      </c>
      <c r="H12" s="27">
        <f>RA!J16</f>
        <v>-9.5487239775687893</v>
      </c>
      <c r="I12" s="20">
        <f>VLOOKUP(B12,RMS!B:D,3,FALSE)</f>
        <v>2019459.5582196601</v>
      </c>
      <c r="J12" s="21">
        <f>VLOOKUP(B12,RMS!B:E,4,FALSE)</f>
        <v>2212292.7474640999</v>
      </c>
      <c r="K12" s="22">
        <f t="shared" si="1"/>
        <v>0.52098033996298909</v>
      </c>
      <c r="L12" s="22">
        <f t="shared" si="2"/>
        <v>5.3590023890137672E-4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1054938.5599</v>
      </c>
      <c r="F13" s="25">
        <f>VLOOKUP(C13,RA!B17:I48,8,0)</f>
        <v>64424.2958</v>
      </c>
      <c r="G13" s="16">
        <f t="shared" si="0"/>
        <v>990514.26410000003</v>
      </c>
      <c r="H13" s="27">
        <f>RA!J17</f>
        <v>6.1069239715824697</v>
      </c>
      <c r="I13" s="20">
        <f>VLOOKUP(B13,RMS!B:D,3,FALSE)</f>
        <v>1054938.5944991501</v>
      </c>
      <c r="J13" s="21">
        <f>VLOOKUP(B13,RMS!B:E,4,FALSE)</f>
        <v>990514.26448034204</v>
      </c>
      <c r="K13" s="22">
        <f t="shared" si="1"/>
        <v>-3.4599150065332651E-2</v>
      </c>
      <c r="L13" s="22">
        <f t="shared" si="2"/>
        <v>-3.8034201133996248E-4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2882825.5197999999</v>
      </c>
      <c r="F14" s="25">
        <f>VLOOKUP(C14,RA!B18:I49,8,0)</f>
        <v>-86799.089699999997</v>
      </c>
      <c r="G14" s="16">
        <f t="shared" si="0"/>
        <v>2969624.6094999998</v>
      </c>
      <c r="H14" s="27">
        <f>RA!J18</f>
        <v>-3.0109033343794498</v>
      </c>
      <c r="I14" s="20">
        <f>VLOOKUP(B14,RMS!B:D,3,FALSE)</f>
        <v>2882824.7688328498</v>
      </c>
      <c r="J14" s="21">
        <f>VLOOKUP(B14,RMS!B:E,4,FALSE)</f>
        <v>2969624.5627028402</v>
      </c>
      <c r="K14" s="22">
        <f t="shared" si="1"/>
        <v>0.75096715008839965</v>
      </c>
      <c r="L14" s="22">
        <f t="shared" si="2"/>
        <v>4.6797159593552351E-2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1112152.581</v>
      </c>
      <c r="F15" s="25">
        <f>VLOOKUP(C15,RA!B19:I50,8,0)</f>
        <v>-57766.595399999998</v>
      </c>
      <c r="G15" s="16">
        <f t="shared" si="0"/>
        <v>1169919.1764</v>
      </c>
      <c r="H15" s="27">
        <f>RA!J19</f>
        <v>-5.1941250136792201</v>
      </c>
      <c r="I15" s="20">
        <f>VLOOKUP(B15,RMS!B:D,3,FALSE)</f>
        <v>1112152.67818889</v>
      </c>
      <c r="J15" s="21">
        <f>VLOOKUP(B15,RMS!B:E,4,FALSE)</f>
        <v>1169919.1783658101</v>
      </c>
      <c r="K15" s="22">
        <f t="shared" si="1"/>
        <v>-9.7188889980316162E-2</v>
      </c>
      <c r="L15" s="22">
        <f t="shared" si="2"/>
        <v>-1.9658100791275501E-3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2543424.4029999999</v>
      </c>
      <c r="F16" s="25">
        <f>VLOOKUP(C16,RA!B20:I51,8,0)</f>
        <v>85837.133600000001</v>
      </c>
      <c r="G16" s="16">
        <f t="shared" si="0"/>
        <v>2457587.2694000001</v>
      </c>
      <c r="H16" s="27">
        <f>RA!J20</f>
        <v>3.3748647492236898</v>
      </c>
      <c r="I16" s="20">
        <f>VLOOKUP(B16,RMS!B:D,3,FALSE)</f>
        <v>2543424.9068188001</v>
      </c>
      <c r="J16" s="21">
        <f>VLOOKUP(B16,RMS!B:E,4,FALSE)</f>
        <v>2457587.2693982902</v>
      </c>
      <c r="K16" s="22">
        <f t="shared" si="1"/>
        <v>-0.50381880020722747</v>
      </c>
      <c r="L16" s="22">
        <f t="shared" si="2"/>
        <v>1.7099082469940186E-6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566859.47140000004</v>
      </c>
      <c r="F17" s="25">
        <f>VLOOKUP(C17,RA!B21:I52,8,0)</f>
        <v>24687.5252</v>
      </c>
      <c r="G17" s="16">
        <f t="shared" si="0"/>
        <v>542171.94620000001</v>
      </c>
      <c r="H17" s="27">
        <f>RA!J21</f>
        <v>4.3551402853035199</v>
      </c>
      <c r="I17" s="20">
        <f>VLOOKUP(B17,RMS!B:D,3,FALSE)</f>
        <v>566859.68763683503</v>
      </c>
      <c r="J17" s="21">
        <f>VLOOKUP(B17,RMS!B:E,4,FALSE)</f>
        <v>542171.94627762702</v>
      </c>
      <c r="K17" s="22">
        <f t="shared" si="1"/>
        <v>-0.21623683499637991</v>
      </c>
      <c r="L17" s="22">
        <f t="shared" si="2"/>
        <v>-7.7627017162740231E-5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1821331.0453999999</v>
      </c>
      <c r="F18" s="25">
        <f>VLOOKUP(C18,RA!B22:I53,8,0)</f>
        <v>176086.11910000001</v>
      </c>
      <c r="G18" s="16">
        <f t="shared" si="0"/>
        <v>1645244.9262999999</v>
      </c>
      <c r="H18" s="27">
        <f>RA!J22</f>
        <v>9.6679908655116602</v>
      </c>
      <c r="I18" s="20">
        <f>VLOOKUP(B18,RMS!B:D,3,FALSE)</f>
        <v>1821332.00999145</v>
      </c>
      <c r="J18" s="21">
        <f>VLOOKUP(B18,RMS!B:E,4,FALSE)</f>
        <v>1645244.9282923101</v>
      </c>
      <c r="K18" s="22">
        <f t="shared" si="1"/>
        <v>-0.96459145005792379</v>
      </c>
      <c r="L18" s="22">
        <f t="shared" si="2"/>
        <v>-1.9923101644963026E-3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6239353.3126999997</v>
      </c>
      <c r="F19" s="25">
        <f>VLOOKUP(C19,RA!B23:I54,8,0)</f>
        <v>318671.5956</v>
      </c>
      <c r="G19" s="16">
        <f t="shared" si="0"/>
        <v>5920681.7171</v>
      </c>
      <c r="H19" s="27">
        <f>RA!J23</f>
        <v>5.1074459103214203</v>
      </c>
      <c r="I19" s="20">
        <f>VLOOKUP(B19,RMS!B:D,3,FALSE)</f>
        <v>6239357.1471923096</v>
      </c>
      <c r="J19" s="21">
        <f>VLOOKUP(B19,RMS!B:E,4,FALSE)</f>
        <v>5920681.7621700903</v>
      </c>
      <c r="K19" s="22">
        <f t="shared" si="1"/>
        <v>-3.8344923099502921</v>
      </c>
      <c r="L19" s="22">
        <f t="shared" si="2"/>
        <v>-4.507009033113718E-2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292238.15659999999</v>
      </c>
      <c r="F20" s="25">
        <f>VLOOKUP(C20,RA!B24:I55,8,0)</f>
        <v>25524.973999999998</v>
      </c>
      <c r="G20" s="16">
        <f t="shared" si="0"/>
        <v>266713.1826</v>
      </c>
      <c r="H20" s="27">
        <f>RA!J24</f>
        <v>8.7343057104405499</v>
      </c>
      <c r="I20" s="20">
        <f>VLOOKUP(B20,RMS!B:D,3,FALSE)</f>
        <v>292237.97887188598</v>
      </c>
      <c r="J20" s="21">
        <f>VLOOKUP(B20,RMS!B:E,4,FALSE)</f>
        <v>266713.17887114699</v>
      </c>
      <c r="K20" s="22">
        <f t="shared" si="1"/>
        <v>0.17772811400936916</v>
      </c>
      <c r="L20" s="22">
        <f t="shared" si="2"/>
        <v>3.7288530147634447E-3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293761.9803</v>
      </c>
      <c r="F21" s="25">
        <f>VLOOKUP(C21,RA!B25:I56,8,0)</f>
        <v>9486.2389000000003</v>
      </c>
      <c r="G21" s="16">
        <f t="shared" si="0"/>
        <v>284275.7414</v>
      </c>
      <c r="H21" s="27">
        <f>RA!J25</f>
        <v>3.2292262226419899</v>
      </c>
      <c r="I21" s="20">
        <f>VLOOKUP(B21,RMS!B:D,3,FALSE)</f>
        <v>293761.983122184</v>
      </c>
      <c r="J21" s="21">
        <f>VLOOKUP(B21,RMS!B:E,4,FALSE)</f>
        <v>284275.73692230397</v>
      </c>
      <c r="K21" s="22">
        <f t="shared" si="1"/>
        <v>-2.8221840038895607E-3</v>
      </c>
      <c r="L21" s="22">
        <f t="shared" si="2"/>
        <v>4.4776960276067257E-3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1092334.8925000001</v>
      </c>
      <c r="F22" s="25">
        <f>VLOOKUP(C22,RA!B26:I57,8,0)</f>
        <v>163981.86170000001</v>
      </c>
      <c r="G22" s="16">
        <f t="shared" si="0"/>
        <v>928353.03080000007</v>
      </c>
      <c r="H22" s="27">
        <f>RA!J26</f>
        <v>15.0120501346157</v>
      </c>
      <c r="I22" s="20">
        <f>VLOOKUP(B22,RMS!B:D,3,FALSE)</f>
        <v>1092334.78863473</v>
      </c>
      <c r="J22" s="21">
        <f>VLOOKUP(B22,RMS!B:E,4,FALSE)</f>
        <v>928352.97767066897</v>
      </c>
      <c r="K22" s="22">
        <f t="shared" si="1"/>
        <v>0.10386527003720403</v>
      </c>
      <c r="L22" s="22">
        <f t="shared" si="2"/>
        <v>5.3129331092350185E-2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211822.3419</v>
      </c>
      <c r="F23" s="25">
        <f>VLOOKUP(C23,RA!B27:I58,8,0)</f>
        <v>55190.572399999997</v>
      </c>
      <c r="G23" s="16">
        <f t="shared" si="0"/>
        <v>156631.76949999999</v>
      </c>
      <c r="H23" s="27">
        <f>RA!J27</f>
        <v>26.055123319359399</v>
      </c>
      <c r="I23" s="20">
        <f>VLOOKUP(B23,RMS!B:D,3,FALSE)</f>
        <v>211822.211999864</v>
      </c>
      <c r="J23" s="21">
        <f>VLOOKUP(B23,RMS!B:E,4,FALSE)</f>
        <v>156631.776936562</v>
      </c>
      <c r="K23" s="22">
        <f t="shared" si="1"/>
        <v>0.12990013600210659</v>
      </c>
      <c r="L23" s="22">
        <f t="shared" si="2"/>
        <v>-7.4365620093885809E-3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773301.61970000004</v>
      </c>
      <c r="F24" s="25">
        <f>VLOOKUP(C24,RA!B28:I59,8,0)</f>
        <v>13454.775100000001</v>
      </c>
      <c r="G24" s="16">
        <f t="shared" si="0"/>
        <v>759846.84460000007</v>
      </c>
      <c r="H24" s="27">
        <f>RA!J28</f>
        <v>1.73991295986419</v>
      </c>
      <c r="I24" s="20">
        <f>VLOOKUP(B24,RMS!B:D,3,FALSE)</f>
        <v>773301.61941327399</v>
      </c>
      <c r="J24" s="21">
        <f>VLOOKUP(B24,RMS!B:E,4,FALSE)</f>
        <v>759846.85355398199</v>
      </c>
      <c r="K24" s="22">
        <f t="shared" si="1"/>
        <v>2.8672604821622372E-4</v>
      </c>
      <c r="L24" s="22">
        <f t="shared" si="2"/>
        <v>-8.9539819164201617E-3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621217.14720000001</v>
      </c>
      <c r="F25" s="25">
        <f>VLOOKUP(C25,RA!B29:I60,8,0)</f>
        <v>87025.145099999994</v>
      </c>
      <c r="G25" s="16">
        <f t="shared" si="0"/>
        <v>534192.00210000004</v>
      </c>
      <c r="H25" s="27">
        <f>RA!J29</f>
        <v>14.0088124566823</v>
      </c>
      <c r="I25" s="20">
        <f>VLOOKUP(B25,RMS!B:D,3,FALSE)</f>
        <v>621217.14671327395</v>
      </c>
      <c r="J25" s="21">
        <f>VLOOKUP(B25,RMS!B:E,4,FALSE)</f>
        <v>534192.00226655602</v>
      </c>
      <c r="K25" s="22">
        <f t="shared" si="1"/>
        <v>4.8672605771571398E-4</v>
      </c>
      <c r="L25" s="22">
        <f t="shared" si="2"/>
        <v>-1.6655598301440477E-4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1701707.1398</v>
      </c>
      <c r="F26" s="25">
        <f>VLOOKUP(C26,RA!B30:I61,8,0)</f>
        <v>136772.02050000001</v>
      </c>
      <c r="G26" s="16">
        <f t="shared" si="0"/>
        <v>1564935.1192999999</v>
      </c>
      <c r="H26" s="27">
        <f>RA!J30</f>
        <v>8.0373418728251202</v>
      </c>
      <c r="I26" s="20">
        <f>VLOOKUP(B26,RMS!B:D,3,FALSE)</f>
        <v>1701707.2153672599</v>
      </c>
      <c r="J26" s="21">
        <f>VLOOKUP(B26,RMS!B:E,4,FALSE)</f>
        <v>1564935.13858257</v>
      </c>
      <c r="K26" s="22">
        <f t="shared" si="1"/>
        <v>-7.5567259918898344E-2</v>
      </c>
      <c r="L26" s="22">
        <f t="shared" si="2"/>
        <v>-1.9282570108771324E-2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1826928.2527000001</v>
      </c>
      <c r="F27" s="25">
        <f>VLOOKUP(C27,RA!B31:I62,8,0)</f>
        <v>8702.7873999999993</v>
      </c>
      <c r="G27" s="16">
        <f t="shared" si="0"/>
        <v>1818225.4653</v>
      </c>
      <c r="H27" s="27">
        <f>RA!J31</f>
        <v>0.47636175022955801</v>
      </c>
      <c r="I27" s="20">
        <f>VLOOKUP(B27,RMS!B:D,3,FALSE)</f>
        <v>1826927.7849628299</v>
      </c>
      <c r="J27" s="21">
        <f>VLOOKUP(B27,RMS!B:E,4,FALSE)</f>
        <v>1818225.5090451301</v>
      </c>
      <c r="K27" s="22">
        <f t="shared" si="1"/>
        <v>0.46773717016912997</v>
      </c>
      <c r="L27" s="22">
        <f t="shared" si="2"/>
        <v>-4.3745130067691207E-2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108602.3559</v>
      </c>
      <c r="F28" s="25">
        <f>VLOOKUP(C28,RA!B32:I63,8,0)</f>
        <v>27176.597300000001</v>
      </c>
      <c r="G28" s="16">
        <f t="shared" si="0"/>
        <v>81425.758600000001</v>
      </c>
      <c r="H28" s="27">
        <f>RA!J32</f>
        <v>25.0239482143683</v>
      </c>
      <c r="I28" s="20">
        <f>VLOOKUP(B28,RMS!B:D,3,FALSE)</f>
        <v>108602.340546108</v>
      </c>
      <c r="J28" s="21">
        <f>VLOOKUP(B28,RMS!B:E,4,FALSE)</f>
        <v>81425.751725035094</v>
      </c>
      <c r="K28" s="22">
        <f t="shared" si="1"/>
        <v>1.5353891998529434E-2</v>
      </c>
      <c r="L28" s="22">
        <f t="shared" si="2"/>
        <v>6.8749649071833119E-3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118422.14350000001</v>
      </c>
      <c r="F30" s="25">
        <f>VLOOKUP(C30,RA!B34:I66,8,0)</f>
        <v>22782.180899999999</v>
      </c>
      <c r="G30" s="16">
        <f t="shared" si="0"/>
        <v>95639.962599999999</v>
      </c>
      <c r="H30" s="27">
        <f>RA!J34</f>
        <v>0</v>
      </c>
      <c r="I30" s="20">
        <f>VLOOKUP(B30,RMS!B:D,3,FALSE)</f>
        <v>118422.1431</v>
      </c>
      <c r="J30" s="21">
        <f>VLOOKUP(B30,RMS!B:E,4,FALSE)</f>
        <v>95639.963799999998</v>
      </c>
      <c r="K30" s="22">
        <f t="shared" si="1"/>
        <v>4.0000000444706529E-4</v>
      </c>
      <c r="L30" s="22">
        <f t="shared" si="2"/>
        <v>-1.1999999987892807E-3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96075.22</v>
      </c>
      <c r="F31" s="25">
        <f>VLOOKUP(C31,RA!B35:I67,8,0)</f>
        <v>2345.91</v>
      </c>
      <c r="G31" s="16">
        <f t="shared" si="0"/>
        <v>93729.31</v>
      </c>
      <c r="H31" s="27">
        <f>RA!J35</f>
        <v>19.2381088761495</v>
      </c>
      <c r="I31" s="20">
        <f>VLOOKUP(B31,RMS!B:D,3,FALSE)</f>
        <v>96075.22</v>
      </c>
      <c r="J31" s="21">
        <f>VLOOKUP(B31,RMS!B:E,4,FALSE)</f>
        <v>93729.31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709705.11</v>
      </c>
      <c r="F32" s="25">
        <f>VLOOKUP(C32,RA!B34:I67,8,0)</f>
        <v>-88357.49</v>
      </c>
      <c r="G32" s="16">
        <f t="shared" si="0"/>
        <v>798062.6</v>
      </c>
      <c r="H32" s="27">
        <f>RA!J35</f>
        <v>19.2381088761495</v>
      </c>
      <c r="I32" s="20">
        <f>VLOOKUP(B32,RMS!B:D,3,FALSE)</f>
        <v>709705.11</v>
      </c>
      <c r="J32" s="21">
        <f>VLOOKUP(B32,RMS!B:E,4,FALSE)</f>
        <v>798062.6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3662013.58</v>
      </c>
      <c r="F33" s="25">
        <f>VLOOKUP(C33,RA!B34:I68,8,0)</f>
        <v>-559511.36</v>
      </c>
      <c r="G33" s="16">
        <f t="shared" si="0"/>
        <v>4221524.9400000004</v>
      </c>
      <c r="H33" s="27">
        <f>RA!J34</f>
        <v>0</v>
      </c>
      <c r="I33" s="20">
        <f>VLOOKUP(B33,RMS!B:D,3,FALSE)</f>
        <v>3662013.58</v>
      </c>
      <c r="J33" s="21">
        <f>VLOOKUP(B33,RMS!B:E,4,FALSE)</f>
        <v>4221524.9400000004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808792.91</v>
      </c>
      <c r="F34" s="25">
        <f>VLOOKUP(C34,RA!B35:I69,8,0)</f>
        <v>-146825.74</v>
      </c>
      <c r="G34" s="16">
        <f t="shared" si="0"/>
        <v>955618.65</v>
      </c>
      <c r="H34" s="27">
        <f>RA!J35</f>
        <v>19.2381088761495</v>
      </c>
      <c r="I34" s="20">
        <f>VLOOKUP(B34,RMS!B:D,3,FALSE)</f>
        <v>808792.91</v>
      </c>
      <c r="J34" s="21">
        <f>VLOOKUP(B34,RMS!B:E,4,FALSE)</f>
        <v>955618.65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9.73</v>
      </c>
      <c r="F35" s="25">
        <f>VLOOKUP(C35,RA!B36:I70,8,0)</f>
        <v>9.73</v>
      </c>
      <c r="G35" s="16">
        <f t="shared" si="0"/>
        <v>0</v>
      </c>
      <c r="H35" s="27">
        <f>RA!J36</f>
        <v>2.4417430425868401</v>
      </c>
      <c r="I35" s="20">
        <f>VLOOKUP(B35,RMS!B:D,3,FALSE)</f>
        <v>9.73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139065.81099999999</v>
      </c>
      <c r="F36" s="25">
        <f>VLOOKUP(C36,RA!B8:I70,8,0)</f>
        <v>6879.9214000000002</v>
      </c>
      <c r="G36" s="16">
        <f t="shared" si="0"/>
        <v>132185.88959999999</v>
      </c>
      <c r="H36" s="27">
        <f>RA!J36</f>
        <v>2.4417430425868401</v>
      </c>
      <c r="I36" s="20">
        <f>VLOOKUP(B36,RMS!B:D,3,FALSE)</f>
        <v>139065.811965812</v>
      </c>
      <c r="J36" s="21">
        <f>VLOOKUP(B36,RMS!B:E,4,FALSE)</f>
        <v>132185.88888888899</v>
      </c>
      <c r="K36" s="22">
        <f t="shared" si="1"/>
        <v>-9.6581201069056988E-4</v>
      </c>
      <c r="L36" s="22">
        <f t="shared" si="2"/>
        <v>7.1111100260168314E-4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1023984.3651000001</v>
      </c>
      <c r="F37" s="25">
        <f>VLOOKUP(C37,RA!B8:I71,8,0)</f>
        <v>-93039.983699999997</v>
      </c>
      <c r="G37" s="16">
        <f t="shared" si="0"/>
        <v>1117024.3488</v>
      </c>
      <c r="H37" s="27">
        <f>RA!J37</f>
        <v>-12.4498878132637</v>
      </c>
      <c r="I37" s="20">
        <f>VLOOKUP(B37,RMS!B:D,3,FALSE)</f>
        <v>1023984.3771059799</v>
      </c>
      <c r="J37" s="21">
        <f>VLOOKUP(B37,RMS!B:E,4,FALSE)</f>
        <v>1117024.34814786</v>
      </c>
      <c r="K37" s="22">
        <f t="shared" si="1"/>
        <v>-1.2005979893729091E-2</v>
      </c>
      <c r="L37" s="22">
        <f t="shared" si="2"/>
        <v>6.5214000642299652E-4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307786.08</v>
      </c>
      <c r="F38" s="25">
        <f>VLOOKUP(C38,RA!B9:I72,8,0)</f>
        <v>-23708.44</v>
      </c>
      <c r="G38" s="16">
        <f t="shared" si="0"/>
        <v>331494.52</v>
      </c>
      <c r="H38" s="27">
        <f>RA!J38</f>
        <v>-15.278789872756301</v>
      </c>
      <c r="I38" s="20">
        <f>VLOOKUP(B38,RMS!B:D,3,FALSE)</f>
        <v>307786.08</v>
      </c>
      <c r="J38" s="21">
        <f>VLOOKUP(B38,RMS!B:E,4,FALSE)</f>
        <v>331494.52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161806.89000000001</v>
      </c>
      <c r="F39" s="25">
        <f>VLOOKUP(C39,RA!B10:I73,8,0)</f>
        <v>21538.84</v>
      </c>
      <c r="G39" s="16">
        <f t="shared" si="0"/>
        <v>140268.05000000002</v>
      </c>
      <c r="H39" s="27">
        <f>RA!J39</f>
        <v>-18.153687821026999</v>
      </c>
      <c r="I39" s="20">
        <f>VLOOKUP(B39,RMS!B:D,3,FALSE)</f>
        <v>161806.89000000001</v>
      </c>
      <c r="J39" s="21">
        <f>VLOOKUP(B39,RMS!B:E,4,FALSE)</f>
        <v>140268.04999999999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38691.988400000002</v>
      </c>
      <c r="F40" s="25">
        <f>VLOOKUP(C40,RA!B8:I74,8,0)</f>
        <v>6198.9094999999998</v>
      </c>
      <c r="G40" s="16">
        <f t="shared" si="0"/>
        <v>32493.0789</v>
      </c>
      <c r="H40" s="27">
        <f>RA!J40</f>
        <v>100</v>
      </c>
      <c r="I40" s="20">
        <f>VLOOKUP(B40,RMS!B:D,3,FALSE)</f>
        <v>38691.988503138899</v>
      </c>
      <c r="J40" s="21">
        <f>VLOOKUP(B40,RMS!B:E,4,FALSE)</f>
        <v>32493.078435821801</v>
      </c>
      <c r="K40" s="22">
        <f t="shared" si="1"/>
        <v>-1.0313889652024955E-4</v>
      </c>
      <c r="L40" s="22">
        <f t="shared" si="2"/>
        <v>4.6417819976340979E-4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35173731.160599999</v>
      </c>
      <c r="E7" s="68">
        <v>16064182.522</v>
      </c>
      <c r="F7" s="69">
        <v>218.957492000787</v>
      </c>
      <c r="G7" s="68">
        <v>19830241.227400001</v>
      </c>
      <c r="H7" s="69">
        <v>77.374197102552003</v>
      </c>
      <c r="I7" s="68">
        <v>407617.63620000001</v>
      </c>
      <c r="J7" s="69">
        <v>1.1588694822816901</v>
      </c>
      <c r="K7" s="68">
        <v>1519182.2686000001</v>
      </c>
      <c r="L7" s="69">
        <v>7.6609369053004999</v>
      </c>
      <c r="M7" s="69">
        <v>-0.73168615469976495</v>
      </c>
      <c r="N7" s="68">
        <v>618341955.31009996</v>
      </c>
      <c r="O7" s="68">
        <v>4157700242.809</v>
      </c>
      <c r="P7" s="68">
        <v>1275316</v>
      </c>
      <c r="Q7" s="68">
        <v>888314</v>
      </c>
      <c r="R7" s="69">
        <v>43.565901246631299</v>
      </c>
      <c r="S7" s="68">
        <v>27.5804045119798</v>
      </c>
      <c r="T7" s="68">
        <v>35.323489405998302</v>
      </c>
      <c r="U7" s="70">
        <v>-28.074587849700698</v>
      </c>
      <c r="V7" s="58"/>
      <c r="W7" s="58"/>
    </row>
    <row r="8" spans="1:23" ht="14.25" thickBot="1" x14ac:dyDescent="0.2">
      <c r="A8" s="55">
        <v>42185</v>
      </c>
      <c r="B8" s="45" t="s">
        <v>6</v>
      </c>
      <c r="C8" s="46"/>
      <c r="D8" s="71">
        <v>1091223.6947000001</v>
      </c>
      <c r="E8" s="71">
        <v>631463.32999999996</v>
      </c>
      <c r="F8" s="72">
        <v>172.80871950236599</v>
      </c>
      <c r="G8" s="71">
        <v>577479.13930000004</v>
      </c>
      <c r="H8" s="72">
        <v>88.963309743576701</v>
      </c>
      <c r="I8" s="71">
        <v>150020.07870000001</v>
      </c>
      <c r="J8" s="72">
        <v>13.747875841464699</v>
      </c>
      <c r="K8" s="71">
        <v>121947.01270000001</v>
      </c>
      <c r="L8" s="72">
        <v>21.117128637377299</v>
      </c>
      <c r="M8" s="72">
        <v>0.23020708239128501</v>
      </c>
      <c r="N8" s="71">
        <v>18814103.6785</v>
      </c>
      <c r="O8" s="71">
        <v>151152162.31119999</v>
      </c>
      <c r="P8" s="71">
        <v>38064</v>
      </c>
      <c r="Q8" s="71">
        <v>24470</v>
      </c>
      <c r="R8" s="72">
        <v>55.553739272578703</v>
      </c>
      <c r="S8" s="71">
        <v>28.6681298523539</v>
      </c>
      <c r="T8" s="71">
        <v>23.327120375970601</v>
      </c>
      <c r="U8" s="73">
        <v>18.6304774810583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209837.02110000001</v>
      </c>
      <c r="E9" s="71">
        <v>74869.486699999994</v>
      </c>
      <c r="F9" s="72">
        <v>280.27041502342797</v>
      </c>
      <c r="G9" s="71">
        <v>93696.328699999998</v>
      </c>
      <c r="H9" s="72">
        <v>123.954368342289</v>
      </c>
      <c r="I9" s="71">
        <v>26101.4234</v>
      </c>
      <c r="J9" s="72">
        <v>12.4389029462828</v>
      </c>
      <c r="K9" s="71">
        <v>20915.599399999999</v>
      </c>
      <c r="L9" s="72">
        <v>22.322752332130602</v>
      </c>
      <c r="M9" s="72">
        <v>0.24794049172695501</v>
      </c>
      <c r="N9" s="71">
        <v>2909170.9190000002</v>
      </c>
      <c r="O9" s="71">
        <v>23557816.063200001</v>
      </c>
      <c r="P9" s="71">
        <v>5884</v>
      </c>
      <c r="Q9" s="71">
        <v>4089</v>
      </c>
      <c r="R9" s="72">
        <v>43.898263634140399</v>
      </c>
      <c r="S9" s="71">
        <v>35.662308140720597</v>
      </c>
      <c r="T9" s="71">
        <v>21.167926925898801</v>
      </c>
      <c r="U9" s="73">
        <v>40.643418697489203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177691.78630000001</v>
      </c>
      <c r="E10" s="71">
        <v>125229.76609999999</v>
      </c>
      <c r="F10" s="72">
        <v>141.89261214311301</v>
      </c>
      <c r="G10" s="71">
        <v>151624.7309</v>
      </c>
      <c r="H10" s="72">
        <v>17.1918230260153</v>
      </c>
      <c r="I10" s="71">
        <v>45825.747300000003</v>
      </c>
      <c r="J10" s="72">
        <v>25.789457269922199</v>
      </c>
      <c r="K10" s="71">
        <v>41273.212399999997</v>
      </c>
      <c r="L10" s="72">
        <v>27.220633570140102</v>
      </c>
      <c r="M10" s="72">
        <v>0.110302412515872</v>
      </c>
      <c r="N10" s="71">
        <v>5238332.3671000004</v>
      </c>
      <c r="O10" s="71">
        <v>38980693.442400001</v>
      </c>
      <c r="P10" s="71">
        <v>110338</v>
      </c>
      <c r="Q10" s="71">
        <v>85699</v>
      </c>
      <c r="R10" s="72">
        <v>28.7506271951831</v>
      </c>
      <c r="S10" s="71">
        <v>1.61043145879026</v>
      </c>
      <c r="T10" s="71">
        <v>1.5250464392816701</v>
      </c>
      <c r="U10" s="73">
        <v>5.3019964955683898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83063.331200000001</v>
      </c>
      <c r="E11" s="71">
        <v>68659.904500000004</v>
      </c>
      <c r="F11" s="72">
        <v>120.97792999406199</v>
      </c>
      <c r="G11" s="71">
        <v>61259.244200000001</v>
      </c>
      <c r="H11" s="72">
        <v>35.593137468059098</v>
      </c>
      <c r="I11" s="71">
        <v>17932.4781</v>
      </c>
      <c r="J11" s="72">
        <v>21.588922381191502</v>
      </c>
      <c r="K11" s="71">
        <v>8192.9642999999996</v>
      </c>
      <c r="L11" s="72">
        <v>13.3742497267049</v>
      </c>
      <c r="M11" s="72">
        <v>1.1887655607140899</v>
      </c>
      <c r="N11" s="71">
        <v>2038187.2268999999</v>
      </c>
      <c r="O11" s="71">
        <v>12895803.274700001</v>
      </c>
      <c r="P11" s="71">
        <v>4446</v>
      </c>
      <c r="Q11" s="71">
        <v>3387</v>
      </c>
      <c r="R11" s="72">
        <v>31.266607617360499</v>
      </c>
      <c r="S11" s="71">
        <v>18.682710571299999</v>
      </c>
      <c r="T11" s="71">
        <v>17.397570859167399</v>
      </c>
      <c r="U11" s="73">
        <v>6.8787647661086302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526789.59230000002</v>
      </c>
      <c r="E12" s="71">
        <v>215163.68799999999</v>
      </c>
      <c r="F12" s="72">
        <v>244.832014731036</v>
      </c>
      <c r="G12" s="71">
        <v>160137.58530000001</v>
      </c>
      <c r="H12" s="72">
        <v>228.960619278178</v>
      </c>
      <c r="I12" s="71">
        <v>10994.664000000001</v>
      </c>
      <c r="J12" s="72">
        <v>2.0871072930648702</v>
      </c>
      <c r="K12" s="71">
        <v>38379.160100000001</v>
      </c>
      <c r="L12" s="72">
        <v>23.966366189486902</v>
      </c>
      <c r="M12" s="72">
        <v>-0.71352515345951995</v>
      </c>
      <c r="N12" s="71">
        <v>7697477.4677999998</v>
      </c>
      <c r="O12" s="71">
        <v>46677062.182300001</v>
      </c>
      <c r="P12" s="71">
        <v>7908</v>
      </c>
      <c r="Q12" s="71">
        <v>3472</v>
      </c>
      <c r="R12" s="72">
        <v>127.764976958525</v>
      </c>
      <c r="S12" s="71">
        <v>66.614768879615596</v>
      </c>
      <c r="T12" s="71">
        <v>70.614181682027706</v>
      </c>
      <c r="U12" s="73">
        <v>-6.0037929571439301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450063.10570000001</v>
      </c>
      <c r="E13" s="71">
        <v>303599.90179999999</v>
      </c>
      <c r="F13" s="72">
        <v>148.24217762642201</v>
      </c>
      <c r="G13" s="71">
        <v>286502.8885</v>
      </c>
      <c r="H13" s="72">
        <v>57.088505479413399</v>
      </c>
      <c r="I13" s="71">
        <v>79631.229600000006</v>
      </c>
      <c r="J13" s="72">
        <v>17.693347575368701</v>
      </c>
      <c r="K13" s="71">
        <v>76816.901800000007</v>
      </c>
      <c r="L13" s="72">
        <v>26.8119118107949</v>
      </c>
      <c r="M13" s="72">
        <v>3.6636830359643997E-2</v>
      </c>
      <c r="N13" s="71">
        <v>8871922.2577</v>
      </c>
      <c r="O13" s="71">
        <v>68268848.727699995</v>
      </c>
      <c r="P13" s="71">
        <v>19614</v>
      </c>
      <c r="Q13" s="71">
        <v>10879</v>
      </c>
      <c r="R13" s="72">
        <v>80.292306278150605</v>
      </c>
      <c r="S13" s="71">
        <v>22.946013342510501</v>
      </c>
      <c r="T13" s="71">
        <v>24.8020088794926</v>
      </c>
      <c r="U13" s="73">
        <v>-8.0885315861979201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218861.62169999999</v>
      </c>
      <c r="E14" s="71">
        <v>146002.6103</v>
      </c>
      <c r="F14" s="72">
        <v>149.90254026985701</v>
      </c>
      <c r="G14" s="71">
        <v>151142.91819999999</v>
      </c>
      <c r="H14" s="72">
        <v>44.804417108310098</v>
      </c>
      <c r="I14" s="71">
        <v>40817.896000000001</v>
      </c>
      <c r="J14" s="72">
        <v>18.650093005319299</v>
      </c>
      <c r="K14" s="71">
        <v>28420.427899999999</v>
      </c>
      <c r="L14" s="72">
        <v>18.803678160026401</v>
      </c>
      <c r="M14" s="72">
        <v>0.43621679953664599</v>
      </c>
      <c r="N14" s="71">
        <v>6144612.1069999998</v>
      </c>
      <c r="O14" s="71">
        <v>36320229.3741</v>
      </c>
      <c r="P14" s="71">
        <v>4190</v>
      </c>
      <c r="Q14" s="71">
        <v>3151</v>
      </c>
      <c r="R14" s="72">
        <v>32.973659155823597</v>
      </c>
      <c r="S14" s="71">
        <v>52.234277255369904</v>
      </c>
      <c r="T14" s="71">
        <v>51.696544811171101</v>
      </c>
      <c r="U14" s="73">
        <v>1.02946278278138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187588.32060000001</v>
      </c>
      <c r="E15" s="71">
        <v>131779.14859999999</v>
      </c>
      <c r="F15" s="72">
        <v>142.350533140415</v>
      </c>
      <c r="G15" s="71">
        <v>130789.6014</v>
      </c>
      <c r="H15" s="72">
        <v>43.427549737910603</v>
      </c>
      <c r="I15" s="71">
        <v>28358.353200000001</v>
      </c>
      <c r="J15" s="72">
        <v>15.1173341225594</v>
      </c>
      <c r="K15" s="71">
        <v>27035.976999999999</v>
      </c>
      <c r="L15" s="72">
        <v>20.671350558913801</v>
      </c>
      <c r="M15" s="72">
        <v>4.8911722332061001E-2</v>
      </c>
      <c r="N15" s="71">
        <v>4020860.2337000002</v>
      </c>
      <c r="O15" s="71">
        <v>28102871.098999999</v>
      </c>
      <c r="P15" s="71">
        <v>9107</v>
      </c>
      <c r="Q15" s="71">
        <v>6070</v>
      </c>
      <c r="R15" s="72">
        <v>50.032948929159801</v>
      </c>
      <c r="S15" s="71">
        <v>20.598256352256499</v>
      </c>
      <c r="T15" s="71">
        <v>20.636673723228999</v>
      </c>
      <c r="U15" s="73">
        <v>-0.18650787870343499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2019460.0792</v>
      </c>
      <c r="E16" s="71">
        <v>818999.58990000002</v>
      </c>
      <c r="F16" s="72">
        <v>246.57644571550699</v>
      </c>
      <c r="G16" s="71">
        <v>819975.76240000001</v>
      </c>
      <c r="H16" s="72">
        <v>146.282899056578</v>
      </c>
      <c r="I16" s="71">
        <v>-192832.66880000001</v>
      </c>
      <c r="J16" s="72">
        <v>-9.5487239775687893</v>
      </c>
      <c r="K16" s="71">
        <v>23335.805</v>
      </c>
      <c r="L16" s="72">
        <v>2.8459139977135499</v>
      </c>
      <c r="M16" s="72">
        <v>-9.2633819060452396</v>
      </c>
      <c r="N16" s="71">
        <v>31870057.079999998</v>
      </c>
      <c r="O16" s="71">
        <v>205437083.32190001</v>
      </c>
      <c r="P16" s="71">
        <v>84943</v>
      </c>
      <c r="Q16" s="71">
        <v>56454</v>
      </c>
      <c r="R16" s="72">
        <v>50.464094661140003</v>
      </c>
      <c r="S16" s="71">
        <v>23.774296636568099</v>
      </c>
      <c r="T16" s="71">
        <v>14.371406077514401</v>
      </c>
      <c r="U16" s="73">
        <v>39.550657177342998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1054938.5599</v>
      </c>
      <c r="E17" s="71">
        <v>572563.39930000005</v>
      </c>
      <c r="F17" s="72">
        <v>184.24834021695</v>
      </c>
      <c r="G17" s="71">
        <v>487811.3751</v>
      </c>
      <c r="H17" s="72">
        <v>116.25952442862599</v>
      </c>
      <c r="I17" s="71">
        <v>64424.2958</v>
      </c>
      <c r="J17" s="72">
        <v>6.1069239715824697</v>
      </c>
      <c r="K17" s="71">
        <v>57200.412600000003</v>
      </c>
      <c r="L17" s="72">
        <v>11.725928405887201</v>
      </c>
      <c r="M17" s="72">
        <v>0.126290753364251</v>
      </c>
      <c r="N17" s="71">
        <v>24327899.045899998</v>
      </c>
      <c r="O17" s="71">
        <v>205885210.58270001</v>
      </c>
      <c r="P17" s="71">
        <v>18579</v>
      </c>
      <c r="Q17" s="71">
        <v>13534</v>
      </c>
      <c r="R17" s="72">
        <v>37.276488842914198</v>
      </c>
      <c r="S17" s="71">
        <v>56.781234721997997</v>
      </c>
      <c r="T17" s="71">
        <v>46.637301300428597</v>
      </c>
      <c r="U17" s="73">
        <v>17.864939836610301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2882825.5197999999</v>
      </c>
      <c r="E18" s="71">
        <v>1720245.175</v>
      </c>
      <c r="F18" s="72">
        <v>167.58224709451699</v>
      </c>
      <c r="G18" s="71">
        <v>1712071.8543</v>
      </c>
      <c r="H18" s="72">
        <v>68.382273942507794</v>
      </c>
      <c r="I18" s="71">
        <v>-86799.089699999997</v>
      </c>
      <c r="J18" s="72">
        <v>-3.0109033343794498</v>
      </c>
      <c r="K18" s="71">
        <v>264594.14240000001</v>
      </c>
      <c r="L18" s="72">
        <v>15.4546166818555</v>
      </c>
      <c r="M18" s="72">
        <v>-1.3280461498984399</v>
      </c>
      <c r="N18" s="71">
        <v>51387485.1193</v>
      </c>
      <c r="O18" s="71">
        <v>462192075.75330001</v>
      </c>
      <c r="P18" s="71">
        <v>116847</v>
      </c>
      <c r="Q18" s="71">
        <v>70504</v>
      </c>
      <c r="R18" s="72">
        <v>65.731022353341601</v>
      </c>
      <c r="S18" s="71">
        <v>24.671797477042599</v>
      </c>
      <c r="T18" s="71">
        <v>18.588525658118702</v>
      </c>
      <c r="U18" s="73">
        <v>24.656784024692499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1112152.581</v>
      </c>
      <c r="E19" s="71">
        <v>471340.14939999999</v>
      </c>
      <c r="F19" s="72">
        <v>235.955409785424</v>
      </c>
      <c r="G19" s="71">
        <v>440994.99229999998</v>
      </c>
      <c r="H19" s="72">
        <v>152.191657596743</v>
      </c>
      <c r="I19" s="71">
        <v>-57766.595399999998</v>
      </c>
      <c r="J19" s="72">
        <v>-5.1941250136792201</v>
      </c>
      <c r="K19" s="71">
        <v>56500.880899999996</v>
      </c>
      <c r="L19" s="72">
        <v>12.812136619810801</v>
      </c>
      <c r="M19" s="72">
        <v>-2.02240167728075</v>
      </c>
      <c r="N19" s="71">
        <v>18354353.708999999</v>
      </c>
      <c r="O19" s="71">
        <v>139562298.97119999</v>
      </c>
      <c r="P19" s="71">
        <v>17104</v>
      </c>
      <c r="Q19" s="71">
        <v>8243</v>
      </c>
      <c r="R19" s="72">
        <v>107.497270411258</v>
      </c>
      <c r="S19" s="71">
        <v>65.022952584190804</v>
      </c>
      <c r="T19" s="71">
        <v>58.330671345383998</v>
      </c>
      <c r="U19" s="73">
        <v>10.292182949000701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2543424.4029999999</v>
      </c>
      <c r="E20" s="71">
        <v>1015803.5134000001</v>
      </c>
      <c r="F20" s="72">
        <v>250.38547016704999</v>
      </c>
      <c r="G20" s="71">
        <v>1590047.9127</v>
      </c>
      <c r="H20" s="72">
        <v>59.958978763168702</v>
      </c>
      <c r="I20" s="71">
        <v>85837.133600000001</v>
      </c>
      <c r="J20" s="72">
        <v>3.3748647492236898</v>
      </c>
      <c r="K20" s="71">
        <v>130015.7044</v>
      </c>
      <c r="L20" s="72">
        <v>8.1768419279407301</v>
      </c>
      <c r="M20" s="72">
        <v>-0.33979411182577102</v>
      </c>
      <c r="N20" s="71">
        <v>33154595.423500001</v>
      </c>
      <c r="O20" s="71">
        <v>220313883.5248</v>
      </c>
      <c r="P20" s="71">
        <v>71422</v>
      </c>
      <c r="Q20" s="71">
        <v>36339</v>
      </c>
      <c r="R20" s="72">
        <v>96.543658328517594</v>
      </c>
      <c r="S20" s="71">
        <v>35.611217874044399</v>
      </c>
      <c r="T20" s="71">
        <v>23.733056157296598</v>
      </c>
      <c r="U20" s="73">
        <v>33.355112309723502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566859.47140000004</v>
      </c>
      <c r="E21" s="71">
        <v>361619.85489999998</v>
      </c>
      <c r="F21" s="72">
        <v>156.75562713688799</v>
      </c>
      <c r="G21" s="71">
        <v>385264.37329999998</v>
      </c>
      <c r="H21" s="72">
        <v>47.135190971471999</v>
      </c>
      <c r="I21" s="71">
        <v>24687.5252</v>
      </c>
      <c r="J21" s="72">
        <v>4.3551402853035199</v>
      </c>
      <c r="K21" s="71">
        <v>20207.988799999999</v>
      </c>
      <c r="L21" s="72">
        <v>5.2452264472075401</v>
      </c>
      <c r="M21" s="72">
        <v>0.22167155991297899</v>
      </c>
      <c r="N21" s="71">
        <v>10242990.103499999</v>
      </c>
      <c r="O21" s="71">
        <v>83693384.363100007</v>
      </c>
      <c r="P21" s="71">
        <v>41263</v>
      </c>
      <c r="Q21" s="71">
        <v>26498</v>
      </c>
      <c r="R21" s="72">
        <v>55.721186504641899</v>
      </c>
      <c r="S21" s="71">
        <v>13.7377183287691</v>
      </c>
      <c r="T21" s="71">
        <v>11.4496553513473</v>
      </c>
      <c r="U21" s="73">
        <v>16.655334770041499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1821331.0453999999</v>
      </c>
      <c r="E22" s="71">
        <v>1265254.2487000001</v>
      </c>
      <c r="F22" s="72">
        <v>143.949806710497</v>
      </c>
      <c r="G22" s="71">
        <v>1152480.5133</v>
      </c>
      <c r="H22" s="72">
        <v>58.035734607331499</v>
      </c>
      <c r="I22" s="71">
        <v>176086.11910000001</v>
      </c>
      <c r="J22" s="72">
        <v>9.6679908655116602</v>
      </c>
      <c r="K22" s="71">
        <v>157330.21340000001</v>
      </c>
      <c r="L22" s="72">
        <v>13.651442396149699</v>
      </c>
      <c r="M22" s="72">
        <v>0.11921362905874</v>
      </c>
      <c r="N22" s="71">
        <v>49587860.226000004</v>
      </c>
      <c r="O22" s="71">
        <v>268483549.67409998</v>
      </c>
      <c r="P22" s="71">
        <v>107176</v>
      </c>
      <c r="Q22" s="71">
        <v>79102</v>
      </c>
      <c r="R22" s="72">
        <v>35.490885186215301</v>
      </c>
      <c r="S22" s="71">
        <v>16.9938329980593</v>
      </c>
      <c r="T22" s="71">
        <v>16.853575138428901</v>
      </c>
      <c r="U22" s="73">
        <v>0.82534563948239503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6239353.3126999997</v>
      </c>
      <c r="E23" s="71">
        <v>2561001.0353000001</v>
      </c>
      <c r="F23" s="72">
        <v>243.629472487469</v>
      </c>
      <c r="G23" s="71">
        <v>2830532.4844999998</v>
      </c>
      <c r="H23" s="72">
        <v>120.430372972814</v>
      </c>
      <c r="I23" s="71">
        <v>318671.5956</v>
      </c>
      <c r="J23" s="72">
        <v>5.1074459103214203</v>
      </c>
      <c r="K23" s="71">
        <v>170841.89199999999</v>
      </c>
      <c r="L23" s="72">
        <v>6.0356803158250401</v>
      </c>
      <c r="M23" s="72">
        <v>0.86530125526823398</v>
      </c>
      <c r="N23" s="71">
        <v>90103605.768600002</v>
      </c>
      <c r="O23" s="71">
        <v>580500840.46080005</v>
      </c>
      <c r="P23" s="71">
        <v>153961</v>
      </c>
      <c r="Q23" s="71">
        <v>87259</v>
      </c>
      <c r="R23" s="72">
        <v>76.441398594987305</v>
      </c>
      <c r="S23" s="71">
        <v>40.525544213794397</v>
      </c>
      <c r="T23" s="71">
        <v>31.261705459608802</v>
      </c>
      <c r="U23" s="73">
        <v>22.859258114619799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292238.15659999999</v>
      </c>
      <c r="E24" s="71">
        <v>247130.5098</v>
      </c>
      <c r="F24" s="72">
        <v>118.252560898493</v>
      </c>
      <c r="G24" s="71">
        <v>254637.49780000001</v>
      </c>
      <c r="H24" s="72">
        <v>14.766347896464399</v>
      </c>
      <c r="I24" s="71">
        <v>25524.973999999998</v>
      </c>
      <c r="J24" s="72">
        <v>8.7343057104405499</v>
      </c>
      <c r="K24" s="71">
        <v>49795.424299999999</v>
      </c>
      <c r="L24" s="72">
        <v>19.5554169084362</v>
      </c>
      <c r="M24" s="72">
        <v>-0.48740322311100398</v>
      </c>
      <c r="N24" s="71">
        <v>7783924.5603</v>
      </c>
      <c r="O24" s="71">
        <v>54120752.748899996</v>
      </c>
      <c r="P24" s="71">
        <v>30379</v>
      </c>
      <c r="Q24" s="71">
        <v>22089</v>
      </c>
      <c r="R24" s="72">
        <v>37.529992303861697</v>
      </c>
      <c r="S24" s="71">
        <v>9.6197424734191408</v>
      </c>
      <c r="T24" s="71">
        <v>9.5036863733079802</v>
      </c>
      <c r="U24" s="73">
        <v>1.20643666326657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293761.9803</v>
      </c>
      <c r="E25" s="71">
        <v>211660.79180000001</v>
      </c>
      <c r="F25" s="72">
        <v>138.78903967135199</v>
      </c>
      <c r="G25" s="71">
        <v>193296.02359999999</v>
      </c>
      <c r="H25" s="72">
        <v>51.975180259217701</v>
      </c>
      <c r="I25" s="71">
        <v>9486.2389000000003</v>
      </c>
      <c r="J25" s="72">
        <v>3.2292262226419899</v>
      </c>
      <c r="K25" s="71">
        <v>18871.2346</v>
      </c>
      <c r="L25" s="72">
        <v>9.7628674654226106</v>
      </c>
      <c r="M25" s="72">
        <v>-0.49731752579664301</v>
      </c>
      <c r="N25" s="71">
        <v>7242090.4119999995</v>
      </c>
      <c r="O25" s="71">
        <v>61527166.369800001</v>
      </c>
      <c r="P25" s="71">
        <v>19373</v>
      </c>
      <c r="Q25" s="71">
        <v>15456</v>
      </c>
      <c r="R25" s="72">
        <v>25.342908902691502</v>
      </c>
      <c r="S25" s="71">
        <v>15.1634739224694</v>
      </c>
      <c r="T25" s="71">
        <v>12.1189851643375</v>
      </c>
      <c r="U25" s="73">
        <v>20.0777788368177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1092334.8925000001</v>
      </c>
      <c r="E26" s="71">
        <v>536789.40079999994</v>
      </c>
      <c r="F26" s="72">
        <v>203.49412467385699</v>
      </c>
      <c r="G26" s="71">
        <v>669600.87170000002</v>
      </c>
      <c r="H26" s="72">
        <v>63.132238721068603</v>
      </c>
      <c r="I26" s="71">
        <v>163981.86170000001</v>
      </c>
      <c r="J26" s="72">
        <v>15.0120501346157</v>
      </c>
      <c r="K26" s="71">
        <v>119756.61719999999</v>
      </c>
      <c r="L26" s="72">
        <v>17.8847761795708</v>
      </c>
      <c r="M26" s="72">
        <v>0.369292699927733</v>
      </c>
      <c r="N26" s="71">
        <v>19494304.702399999</v>
      </c>
      <c r="O26" s="71">
        <v>128723004.8379</v>
      </c>
      <c r="P26" s="71">
        <v>60456</v>
      </c>
      <c r="Q26" s="71">
        <v>46824</v>
      </c>
      <c r="R26" s="72">
        <v>29.113275243464901</v>
      </c>
      <c r="S26" s="71">
        <v>18.068262744806098</v>
      </c>
      <c r="T26" s="71">
        <v>15.325111402272301</v>
      </c>
      <c r="U26" s="73">
        <v>15.1821532666296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211822.3419</v>
      </c>
      <c r="E27" s="71">
        <v>286455.24239999999</v>
      </c>
      <c r="F27" s="72">
        <v>73.946051789904402</v>
      </c>
      <c r="G27" s="71">
        <v>245818.65049999999</v>
      </c>
      <c r="H27" s="72">
        <v>-13.8298328995179</v>
      </c>
      <c r="I27" s="71">
        <v>55190.572399999997</v>
      </c>
      <c r="J27" s="72">
        <v>26.055123319359399</v>
      </c>
      <c r="K27" s="71">
        <v>88230.225900000005</v>
      </c>
      <c r="L27" s="72">
        <v>35.892405120823</v>
      </c>
      <c r="M27" s="72">
        <v>-0.37447091586784698</v>
      </c>
      <c r="N27" s="71">
        <v>6311251.2209999999</v>
      </c>
      <c r="O27" s="71">
        <v>47904813.023900002</v>
      </c>
      <c r="P27" s="71">
        <v>33836</v>
      </c>
      <c r="Q27" s="71">
        <v>25112</v>
      </c>
      <c r="R27" s="72">
        <v>34.740363172984999</v>
      </c>
      <c r="S27" s="71">
        <v>6.2602654539543696</v>
      </c>
      <c r="T27" s="71">
        <v>6.5199457868747999</v>
      </c>
      <c r="U27" s="73">
        <v>-4.1480722316080501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773301.61970000004</v>
      </c>
      <c r="E28" s="71">
        <v>882358.76769999997</v>
      </c>
      <c r="F28" s="72">
        <v>87.640271509482105</v>
      </c>
      <c r="G28" s="71">
        <v>736306.48109999998</v>
      </c>
      <c r="H28" s="72">
        <v>5.0244211547250304</v>
      </c>
      <c r="I28" s="71">
        <v>13454.775100000001</v>
      </c>
      <c r="J28" s="72">
        <v>1.73991295986419</v>
      </c>
      <c r="K28" s="71">
        <v>53104.205300000001</v>
      </c>
      <c r="L28" s="72">
        <v>7.2122420029041896</v>
      </c>
      <c r="M28" s="72">
        <v>-0.74663447039664099</v>
      </c>
      <c r="N28" s="71">
        <v>24671026.7247</v>
      </c>
      <c r="O28" s="71">
        <v>169440416.6376</v>
      </c>
      <c r="P28" s="71">
        <v>42939</v>
      </c>
      <c r="Q28" s="71">
        <v>36827</v>
      </c>
      <c r="R28" s="72">
        <v>16.596518858446199</v>
      </c>
      <c r="S28" s="71">
        <v>18.009306683900402</v>
      </c>
      <c r="T28" s="71">
        <v>17.021197192277398</v>
      </c>
      <c r="U28" s="73">
        <v>5.4866603638125602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621217.14720000001</v>
      </c>
      <c r="E29" s="71">
        <v>634416.29550000001</v>
      </c>
      <c r="F29" s="72">
        <v>97.919481514957397</v>
      </c>
      <c r="G29" s="71">
        <v>501782.63449999999</v>
      </c>
      <c r="H29" s="72">
        <v>23.8020418580269</v>
      </c>
      <c r="I29" s="71">
        <v>87025.145099999994</v>
      </c>
      <c r="J29" s="72">
        <v>14.0088124566823</v>
      </c>
      <c r="K29" s="71">
        <v>77138.255699999994</v>
      </c>
      <c r="L29" s="72">
        <v>15.372842820051799</v>
      </c>
      <c r="M29" s="72">
        <v>0.12817102629921201</v>
      </c>
      <c r="N29" s="71">
        <v>17887716.435400002</v>
      </c>
      <c r="O29" s="71">
        <v>128810369.4941</v>
      </c>
      <c r="P29" s="71">
        <v>97657</v>
      </c>
      <c r="Q29" s="71">
        <v>87222</v>
      </c>
      <c r="R29" s="72">
        <v>11.963724748343299</v>
      </c>
      <c r="S29" s="71">
        <v>6.3612147331988496</v>
      </c>
      <c r="T29" s="71">
        <v>6.2989401034142798</v>
      </c>
      <c r="U29" s="73">
        <v>0.97897386578642598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1701707.1398</v>
      </c>
      <c r="E30" s="71">
        <v>998508.87840000005</v>
      </c>
      <c r="F30" s="72">
        <v>170.42483813732301</v>
      </c>
      <c r="G30" s="71">
        <v>1215169.5944999999</v>
      </c>
      <c r="H30" s="72">
        <v>40.038653658067602</v>
      </c>
      <c r="I30" s="71">
        <v>136772.02050000001</v>
      </c>
      <c r="J30" s="72">
        <v>8.0373418728251202</v>
      </c>
      <c r="K30" s="71">
        <v>103619.9678</v>
      </c>
      <c r="L30" s="72">
        <v>8.5272021509586899</v>
      </c>
      <c r="M30" s="72">
        <v>0.319938843872136</v>
      </c>
      <c r="N30" s="71">
        <v>39321424.080700003</v>
      </c>
      <c r="O30" s="71">
        <v>236050637.34369999</v>
      </c>
      <c r="P30" s="71">
        <v>91119</v>
      </c>
      <c r="Q30" s="71">
        <v>69944</v>
      </c>
      <c r="R30" s="72">
        <v>30.274219375500401</v>
      </c>
      <c r="S30" s="71">
        <v>18.675656447063702</v>
      </c>
      <c r="T30" s="71">
        <v>17.104479527908001</v>
      </c>
      <c r="U30" s="73">
        <v>8.4129675634653101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1826928.2527000001</v>
      </c>
      <c r="E31" s="71">
        <v>748081.94090000005</v>
      </c>
      <c r="F31" s="72">
        <v>244.21499207721399</v>
      </c>
      <c r="G31" s="71">
        <v>810042.22129999998</v>
      </c>
      <c r="H31" s="72">
        <v>125.534941841432</v>
      </c>
      <c r="I31" s="71">
        <v>8702.7873999999993</v>
      </c>
      <c r="J31" s="72">
        <v>0.47636175022955801</v>
      </c>
      <c r="K31" s="71">
        <v>14451.956</v>
      </c>
      <c r="L31" s="72">
        <v>1.78409910248959</v>
      </c>
      <c r="M31" s="72">
        <v>-0.39781248988026302</v>
      </c>
      <c r="N31" s="71">
        <v>35266034.422700003</v>
      </c>
      <c r="O31" s="71">
        <v>230043488.9262</v>
      </c>
      <c r="P31" s="71">
        <v>47714</v>
      </c>
      <c r="Q31" s="71">
        <v>26236</v>
      </c>
      <c r="R31" s="72">
        <v>81.864613508156694</v>
      </c>
      <c r="S31" s="71">
        <v>38.289144752064402</v>
      </c>
      <c r="T31" s="71">
        <v>29.331006460588501</v>
      </c>
      <c r="U31" s="73">
        <v>23.3960260786261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108602.3559</v>
      </c>
      <c r="E32" s="71">
        <v>153843.26439999999</v>
      </c>
      <c r="F32" s="72">
        <v>70.592857167687598</v>
      </c>
      <c r="G32" s="71">
        <v>126849.524</v>
      </c>
      <c r="H32" s="72">
        <v>-14.384892843586901</v>
      </c>
      <c r="I32" s="71">
        <v>27176.597300000001</v>
      </c>
      <c r="J32" s="72">
        <v>25.0239482143683</v>
      </c>
      <c r="K32" s="71">
        <v>34487.654499999997</v>
      </c>
      <c r="L32" s="72">
        <v>27.187846995783801</v>
      </c>
      <c r="M32" s="72">
        <v>-0.211990560274257</v>
      </c>
      <c r="N32" s="71">
        <v>4529136.3717</v>
      </c>
      <c r="O32" s="71">
        <v>24712801.476799998</v>
      </c>
      <c r="P32" s="71">
        <v>24797</v>
      </c>
      <c r="Q32" s="71">
        <v>21995</v>
      </c>
      <c r="R32" s="72">
        <v>12.739258922482399</v>
      </c>
      <c r="S32" s="71">
        <v>4.3796570512562001</v>
      </c>
      <c r="T32" s="71">
        <v>4.2804116981132099</v>
      </c>
      <c r="U32" s="73">
        <v>2.2660530717702398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2.0354000000000001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118422.14350000001</v>
      </c>
      <c r="E35" s="71">
        <v>135356.14319999999</v>
      </c>
      <c r="F35" s="72">
        <v>87.489300965839007</v>
      </c>
      <c r="G35" s="71">
        <v>147923.3873</v>
      </c>
      <c r="H35" s="72">
        <v>-19.943596708050801</v>
      </c>
      <c r="I35" s="71">
        <v>22782.180899999999</v>
      </c>
      <c r="J35" s="72">
        <v>19.2381088761495</v>
      </c>
      <c r="K35" s="71">
        <v>15907.710999999999</v>
      </c>
      <c r="L35" s="72">
        <v>10.754020233283301</v>
      </c>
      <c r="M35" s="72">
        <v>0.43214701976921799</v>
      </c>
      <c r="N35" s="71">
        <v>4405678.0162000004</v>
      </c>
      <c r="O35" s="71">
        <v>35201880.317299999</v>
      </c>
      <c r="P35" s="71">
        <v>8190</v>
      </c>
      <c r="Q35" s="71">
        <v>6459</v>
      </c>
      <c r="R35" s="72">
        <v>26.7998142127264</v>
      </c>
      <c r="S35" s="71">
        <v>14.4593581807082</v>
      </c>
      <c r="T35" s="71">
        <v>14.185669159312599</v>
      </c>
      <c r="U35" s="73">
        <v>1.89281583577306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96075.22</v>
      </c>
      <c r="E36" s="74"/>
      <c r="F36" s="74"/>
      <c r="G36" s="74"/>
      <c r="H36" s="74"/>
      <c r="I36" s="71">
        <v>2345.91</v>
      </c>
      <c r="J36" s="72">
        <v>2.4417430425868401</v>
      </c>
      <c r="K36" s="74"/>
      <c r="L36" s="74"/>
      <c r="M36" s="74"/>
      <c r="N36" s="71">
        <v>3656459.82</v>
      </c>
      <c r="O36" s="71">
        <v>10729925.9</v>
      </c>
      <c r="P36" s="71">
        <v>54</v>
      </c>
      <c r="Q36" s="71">
        <v>179</v>
      </c>
      <c r="R36" s="72">
        <v>-69.832402234636902</v>
      </c>
      <c r="S36" s="71">
        <v>1779.17074074074</v>
      </c>
      <c r="T36" s="71">
        <v>1921.9312849162</v>
      </c>
      <c r="U36" s="73">
        <v>-8.0239934766476306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709705.11</v>
      </c>
      <c r="E37" s="71">
        <v>135828.7519</v>
      </c>
      <c r="F37" s="72">
        <v>522.49991262711399</v>
      </c>
      <c r="G37" s="71">
        <v>899428.49</v>
      </c>
      <c r="H37" s="72">
        <v>-21.093770334092898</v>
      </c>
      <c r="I37" s="71">
        <v>-88357.49</v>
      </c>
      <c r="J37" s="72">
        <v>-12.4498878132637</v>
      </c>
      <c r="K37" s="71">
        <v>-145507.67000000001</v>
      </c>
      <c r="L37" s="72">
        <v>-16.177791966540902</v>
      </c>
      <c r="M37" s="72">
        <v>-0.39276403779951902</v>
      </c>
      <c r="N37" s="71">
        <v>11180570.439999999</v>
      </c>
      <c r="O37" s="71">
        <v>93809474.730000004</v>
      </c>
      <c r="P37" s="71">
        <v>302</v>
      </c>
      <c r="Q37" s="71">
        <v>887</v>
      </c>
      <c r="R37" s="72">
        <v>-65.952649379932396</v>
      </c>
      <c r="S37" s="71">
        <v>2350.0169205297998</v>
      </c>
      <c r="T37" s="71">
        <v>2990.1700338218702</v>
      </c>
      <c r="U37" s="73">
        <v>-27.240361875681799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3662013.58</v>
      </c>
      <c r="E38" s="71">
        <v>126841.0129</v>
      </c>
      <c r="F38" s="72">
        <v>2887.0895117237001</v>
      </c>
      <c r="G38" s="71">
        <v>746370.67</v>
      </c>
      <c r="H38" s="72">
        <v>390.64274993549799</v>
      </c>
      <c r="I38" s="71">
        <v>-559511.36</v>
      </c>
      <c r="J38" s="72">
        <v>-15.278789872756301</v>
      </c>
      <c r="K38" s="71">
        <v>-20969.55</v>
      </c>
      <c r="L38" s="72">
        <v>-2.8095356426586302</v>
      </c>
      <c r="M38" s="72">
        <v>25.6820871215644</v>
      </c>
      <c r="N38" s="71">
        <v>30769241.309999999</v>
      </c>
      <c r="O38" s="71">
        <v>97661005.099999994</v>
      </c>
      <c r="P38" s="71">
        <v>1484</v>
      </c>
      <c r="Q38" s="71">
        <v>2637</v>
      </c>
      <c r="R38" s="72">
        <v>-43.723928706863902</v>
      </c>
      <c r="S38" s="71">
        <v>2467.66413746631</v>
      </c>
      <c r="T38" s="71">
        <v>2531.56265073948</v>
      </c>
      <c r="U38" s="73">
        <v>-2.5894331527132901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808792.91</v>
      </c>
      <c r="E39" s="71">
        <v>78964.662899999996</v>
      </c>
      <c r="F39" s="72">
        <v>1024.2466443809799</v>
      </c>
      <c r="G39" s="71">
        <v>634439.54</v>
      </c>
      <c r="H39" s="72">
        <v>27.4814791650596</v>
      </c>
      <c r="I39" s="71">
        <v>-146825.74</v>
      </c>
      <c r="J39" s="72">
        <v>-18.153687821026999</v>
      </c>
      <c r="K39" s="71">
        <v>-132259.35999999999</v>
      </c>
      <c r="L39" s="72">
        <v>-20.846645213821301</v>
      </c>
      <c r="M39" s="72">
        <v>0.110134965117024</v>
      </c>
      <c r="N39" s="71">
        <v>11659107.9</v>
      </c>
      <c r="O39" s="71">
        <v>62308950.380000003</v>
      </c>
      <c r="P39" s="71">
        <v>479</v>
      </c>
      <c r="Q39" s="71">
        <v>1386</v>
      </c>
      <c r="R39" s="72">
        <v>-65.440115440115505</v>
      </c>
      <c r="S39" s="71">
        <v>1688.5029436325699</v>
      </c>
      <c r="T39" s="71">
        <v>2227.85840548341</v>
      </c>
      <c r="U39" s="73">
        <v>-31.942820347739101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9.73</v>
      </c>
      <c r="E40" s="74"/>
      <c r="F40" s="74"/>
      <c r="G40" s="71">
        <v>8.0500000000000007</v>
      </c>
      <c r="H40" s="72">
        <v>20.869565217391301</v>
      </c>
      <c r="I40" s="71">
        <v>9.73</v>
      </c>
      <c r="J40" s="72">
        <v>100</v>
      </c>
      <c r="K40" s="71">
        <v>1.2</v>
      </c>
      <c r="L40" s="72">
        <v>14.906832298136599</v>
      </c>
      <c r="M40" s="72">
        <v>7.1083333333333298</v>
      </c>
      <c r="N40" s="71">
        <v>568.82000000000005</v>
      </c>
      <c r="O40" s="71">
        <v>3683.04</v>
      </c>
      <c r="P40" s="71">
        <v>7</v>
      </c>
      <c r="Q40" s="71">
        <v>14</v>
      </c>
      <c r="R40" s="72">
        <v>-50</v>
      </c>
      <c r="S40" s="71">
        <v>1.39</v>
      </c>
      <c r="T40" s="71">
        <v>9.6428571428571003E-2</v>
      </c>
      <c r="U40" s="73">
        <v>93.062692702980499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139065.81099999999</v>
      </c>
      <c r="E41" s="71">
        <v>80155.600000000006</v>
      </c>
      <c r="F41" s="72">
        <v>173.494816332234</v>
      </c>
      <c r="G41" s="71">
        <v>604489.05929999996</v>
      </c>
      <c r="H41" s="72">
        <v>-76.994486689132401</v>
      </c>
      <c r="I41" s="71">
        <v>6879.9214000000002</v>
      </c>
      <c r="J41" s="72">
        <v>4.9472414179499502</v>
      </c>
      <c r="K41" s="71">
        <v>22088.7209</v>
      </c>
      <c r="L41" s="72">
        <v>3.6541142573496401</v>
      </c>
      <c r="M41" s="72">
        <v>-0.68853237672082701</v>
      </c>
      <c r="N41" s="71">
        <v>4167919.0194999999</v>
      </c>
      <c r="O41" s="71">
        <v>39340776.504699998</v>
      </c>
      <c r="P41" s="71">
        <v>269</v>
      </c>
      <c r="Q41" s="71">
        <v>250</v>
      </c>
      <c r="R41" s="72">
        <v>7.6000000000000103</v>
      </c>
      <c r="S41" s="71">
        <v>516.973275092937</v>
      </c>
      <c r="T41" s="71">
        <v>975.78119600000002</v>
      </c>
      <c r="U41" s="73">
        <v>-88.748866336385205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1023984.3651000001</v>
      </c>
      <c r="E42" s="71">
        <v>253960.6937</v>
      </c>
      <c r="F42" s="72">
        <v>403.20584661405002</v>
      </c>
      <c r="G42" s="71">
        <v>557026.69299999997</v>
      </c>
      <c r="H42" s="72">
        <v>83.830394120807398</v>
      </c>
      <c r="I42" s="71">
        <v>-93039.983699999997</v>
      </c>
      <c r="J42" s="72">
        <v>-9.0860746385433302</v>
      </c>
      <c r="K42" s="71">
        <v>15605.311100000001</v>
      </c>
      <c r="L42" s="72">
        <v>2.8015373941873198</v>
      </c>
      <c r="M42" s="72">
        <v>-6.9620717013453204</v>
      </c>
      <c r="N42" s="71">
        <v>17217894.313700002</v>
      </c>
      <c r="O42" s="71">
        <v>101907189.0545</v>
      </c>
      <c r="P42" s="71">
        <v>5049</v>
      </c>
      <c r="Q42" s="71">
        <v>4569</v>
      </c>
      <c r="R42" s="72">
        <v>10.505581089953999</v>
      </c>
      <c r="S42" s="71">
        <v>202.80934147355899</v>
      </c>
      <c r="T42" s="71">
        <v>403.20478754650901</v>
      </c>
      <c r="U42" s="73">
        <v>-98.809771096799395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307786.08</v>
      </c>
      <c r="E43" s="71">
        <v>58324.507799999999</v>
      </c>
      <c r="F43" s="72">
        <v>527.71312028114505</v>
      </c>
      <c r="G43" s="71">
        <v>286247.06</v>
      </c>
      <c r="H43" s="72">
        <v>7.5246257551081897</v>
      </c>
      <c r="I43" s="71">
        <v>-23708.44</v>
      </c>
      <c r="J43" s="72">
        <v>-7.7028954655779103</v>
      </c>
      <c r="K43" s="71">
        <v>-58618.69</v>
      </c>
      <c r="L43" s="72">
        <v>-20.478355306077201</v>
      </c>
      <c r="M43" s="72">
        <v>-0.59554810931462299</v>
      </c>
      <c r="N43" s="71">
        <v>4941938.01</v>
      </c>
      <c r="O43" s="71">
        <v>42695866.189999998</v>
      </c>
      <c r="P43" s="71">
        <v>224</v>
      </c>
      <c r="Q43" s="71">
        <v>739</v>
      </c>
      <c r="R43" s="72">
        <v>-69.688768606224599</v>
      </c>
      <c r="S43" s="71">
        <v>1374.0450000000001</v>
      </c>
      <c r="T43" s="71">
        <v>1718.5592557510199</v>
      </c>
      <c r="U43" s="73">
        <v>-25.072996572238502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161806.89000000001</v>
      </c>
      <c r="E44" s="71">
        <v>11911.255999999999</v>
      </c>
      <c r="F44" s="72">
        <v>1358.43684326825</v>
      </c>
      <c r="G44" s="71">
        <v>96529.97</v>
      </c>
      <c r="H44" s="72">
        <v>67.623474864852895</v>
      </c>
      <c r="I44" s="71">
        <v>21538.84</v>
      </c>
      <c r="J44" s="72">
        <v>13.3114479859294</v>
      </c>
      <c r="K44" s="71">
        <v>10285.219999999999</v>
      </c>
      <c r="L44" s="72">
        <v>10.654949960100501</v>
      </c>
      <c r="M44" s="72">
        <v>1.09415452464799</v>
      </c>
      <c r="N44" s="71">
        <v>2238330.02</v>
      </c>
      <c r="O44" s="71">
        <v>16086988.460000001</v>
      </c>
      <c r="P44" s="71">
        <v>120</v>
      </c>
      <c r="Q44" s="71">
        <v>317</v>
      </c>
      <c r="R44" s="72">
        <v>-62.145110410094603</v>
      </c>
      <c r="S44" s="71">
        <v>1348.39075</v>
      </c>
      <c r="T44" s="71">
        <v>1661.9758044164</v>
      </c>
      <c r="U44" s="73">
        <v>-23.256244854572302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38691.988400000002</v>
      </c>
      <c r="E45" s="77"/>
      <c r="F45" s="77"/>
      <c r="G45" s="76">
        <v>72463.104399999997</v>
      </c>
      <c r="H45" s="78">
        <v>-46.604566944277899</v>
      </c>
      <c r="I45" s="76">
        <v>6198.9094999999998</v>
      </c>
      <c r="J45" s="78">
        <v>16.021170677286801</v>
      </c>
      <c r="K45" s="76">
        <v>10185.539199999999</v>
      </c>
      <c r="L45" s="78">
        <v>14.0561728404228</v>
      </c>
      <c r="M45" s="78">
        <v>-0.39140094812064502</v>
      </c>
      <c r="N45" s="76">
        <v>833823.94090000005</v>
      </c>
      <c r="O45" s="76">
        <v>4597065.1517000003</v>
      </c>
      <c r="P45" s="76">
        <v>22</v>
      </c>
      <c r="Q45" s="76">
        <v>22</v>
      </c>
      <c r="R45" s="78">
        <v>0</v>
      </c>
      <c r="S45" s="76">
        <v>1758.7267454545499</v>
      </c>
      <c r="T45" s="76">
        <v>823.18612272727296</v>
      </c>
      <c r="U45" s="79">
        <v>53.194200016869601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98066.5</v>
      </c>
      <c r="D2" s="32">
        <v>1091224.76848547</v>
      </c>
      <c r="E2" s="32">
        <v>941203.63287777803</v>
      </c>
      <c r="F2" s="32">
        <v>150021.13560769201</v>
      </c>
      <c r="G2" s="32">
        <v>941203.63287777803</v>
      </c>
      <c r="H2" s="32">
        <v>0.137479591684772</v>
      </c>
    </row>
    <row r="3" spans="1:8" ht="14.25" x14ac:dyDescent="0.2">
      <c r="A3" s="32">
        <v>2</v>
      </c>
      <c r="B3" s="33">
        <v>13</v>
      </c>
      <c r="C3" s="32">
        <v>23022</v>
      </c>
      <c r="D3" s="32">
        <v>209837.06189049999</v>
      </c>
      <c r="E3" s="32">
        <v>183735.58352356899</v>
      </c>
      <c r="F3" s="32">
        <v>26101.478366931398</v>
      </c>
      <c r="G3" s="32">
        <v>183735.58352356899</v>
      </c>
      <c r="H3" s="32">
        <v>0.124389267233221</v>
      </c>
    </row>
    <row r="4" spans="1:8" ht="14.25" x14ac:dyDescent="0.2">
      <c r="A4" s="32">
        <v>3</v>
      </c>
      <c r="B4" s="33">
        <v>14</v>
      </c>
      <c r="C4" s="32">
        <v>170626</v>
      </c>
      <c r="D4" s="32">
        <v>177694.24439914501</v>
      </c>
      <c r="E4" s="32">
        <v>131866.039016239</v>
      </c>
      <c r="F4" s="32">
        <v>45828.205382906002</v>
      </c>
      <c r="G4" s="32">
        <v>131866.039016239</v>
      </c>
      <c r="H4" s="32">
        <v>0.25790483838049599</v>
      </c>
    </row>
    <row r="5" spans="1:8" ht="14.25" x14ac:dyDescent="0.2">
      <c r="A5" s="32">
        <v>4</v>
      </c>
      <c r="B5" s="33">
        <v>15</v>
      </c>
      <c r="C5" s="32">
        <v>5585</v>
      </c>
      <c r="D5" s="32">
        <v>83063.437240170897</v>
      </c>
      <c r="E5" s="32">
        <v>65130.852311111099</v>
      </c>
      <c r="F5" s="32">
        <v>17932.584929059802</v>
      </c>
      <c r="G5" s="32">
        <v>65130.852311111099</v>
      </c>
      <c r="H5" s="32">
        <v>0.215890234318251</v>
      </c>
    </row>
    <row r="6" spans="1:8" ht="14.25" x14ac:dyDescent="0.2">
      <c r="A6" s="32">
        <v>5</v>
      </c>
      <c r="B6" s="33">
        <v>16</v>
      </c>
      <c r="C6" s="32">
        <v>15961</v>
      </c>
      <c r="D6" s="32">
        <v>526789.63676837599</v>
      </c>
      <c r="E6" s="32">
        <v>515794.92870341899</v>
      </c>
      <c r="F6" s="32">
        <v>10994.7080649573</v>
      </c>
      <c r="G6" s="32">
        <v>515794.92870341899</v>
      </c>
      <c r="H6" s="32">
        <v>2.0871154816949299E-2</v>
      </c>
    </row>
    <row r="7" spans="1:8" ht="14.25" x14ac:dyDescent="0.2">
      <c r="A7" s="32">
        <v>6</v>
      </c>
      <c r="B7" s="33">
        <v>17</v>
      </c>
      <c r="C7" s="32">
        <v>45723</v>
      </c>
      <c r="D7" s="32">
        <v>450063.830777778</v>
      </c>
      <c r="E7" s="32">
        <v>370431.87715299102</v>
      </c>
      <c r="F7" s="32">
        <v>79631.9536247863</v>
      </c>
      <c r="G7" s="32">
        <v>370431.87715299102</v>
      </c>
      <c r="H7" s="32">
        <v>0.17693479941983001</v>
      </c>
    </row>
    <row r="8" spans="1:8" ht="14.25" x14ac:dyDescent="0.2">
      <c r="A8" s="32">
        <v>7</v>
      </c>
      <c r="B8" s="33">
        <v>18</v>
      </c>
      <c r="C8" s="32">
        <v>78993</v>
      </c>
      <c r="D8" s="32">
        <v>218861.62099401699</v>
      </c>
      <c r="E8" s="32">
        <v>178043.72498290599</v>
      </c>
      <c r="F8" s="32">
        <v>40817.896011111101</v>
      </c>
      <c r="G8" s="32">
        <v>178043.72498290599</v>
      </c>
      <c r="H8" s="32">
        <v>0.18650093070555701</v>
      </c>
    </row>
    <row r="9" spans="1:8" ht="14.25" x14ac:dyDescent="0.2">
      <c r="A9" s="32">
        <v>8</v>
      </c>
      <c r="B9" s="33">
        <v>19</v>
      </c>
      <c r="C9" s="32">
        <v>27144</v>
      </c>
      <c r="D9" s="32">
        <v>187588.61796752099</v>
      </c>
      <c r="E9" s="32">
        <v>159229.96631367499</v>
      </c>
      <c r="F9" s="32">
        <v>28358.651653846198</v>
      </c>
      <c r="G9" s="32">
        <v>159229.96631367499</v>
      </c>
      <c r="H9" s="32">
        <v>0.151174692585859</v>
      </c>
    </row>
    <row r="10" spans="1:8" ht="14.25" x14ac:dyDescent="0.2">
      <c r="A10" s="32">
        <v>9</v>
      </c>
      <c r="B10" s="33">
        <v>21</v>
      </c>
      <c r="C10" s="32">
        <v>658823</v>
      </c>
      <c r="D10" s="32">
        <v>2019459.5582196601</v>
      </c>
      <c r="E10" s="32">
        <v>2212292.7474640999</v>
      </c>
      <c r="F10" s="32">
        <v>-192833.18924444399</v>
      </c>
      <c r="G10" s="32">
        <v>2212292.7474640999</v>
      </c>
      <c r="H10" s="35">
        <v>-9.5487522124208801E-2</v>
      </c>
    </row>
    <row r="11" spans="1:8" ht="14.25" x14ac:dyDescent="0.2">
      <c r="A11" s="32">
        <v>10</v>
      </c>
      <c r="B11" s="33">
        <v>22</v>
      </c>
      <c r="C11" s="32">
        <v>94756</v>
      </c>
      <c r="D11" s="32">
        <v>1054938.5944991501</v>
      </c>
      <c r="E11" s="32">
        <v>990514.26448034204</v>
      </c>
      <c r="F11" s="32">
        <v>64424.330018803397</v>
      </c>
      <c r="G11" s="32">
        <v>990514.26448034204</v>
      </c>
      <c r="H11" s="32">
        <v>6.1069270149690803E-2</v>
      </c>
    </row>
    <row r="12" spans="1:8" ht="14.25" x14ac:dyDescent="0.2">
      <c r="A12" s="32">
        <v>11</v>
      </c>
      <c r="B12" s="33">
        <v>23</v>
      </c>
      <c r="C12" s="32">
        <v>316951.67999999999</v>
      </c>
      <c r="D12" s="32">
        <v>2882824.7688328498</v>
      </c>
      <c r="E12" s="32">
        <v>2969624.5627028402</v>
      </c>
      <c r="F12" s="32">
        <v>-86799.793869987101</v>
      </c>
      <c r="G12" s="32">
        <v>2969624.5627028402</v>
      </c>
      <c r="H12" s="32">
        <v>-3.0109285450995098E-2</v>
      </c>
    </row>
    <row r="13" spans="1:8" ht="14.25" x14ac:dyDescent="0.2">
      <c r="A13" s="32">
        <v>12</v>
      </c>
      <c r="B13" s="33">
        <v>24</v>
      </c>
      <c r="C13" s="32">
        <v>32655.576000000001</v>
      </c>
      <c r="D13" s="32">
        <v>1112152.67818889</v>
      </c>
      <c r="E13" s="32">
        <v>1169919.1783658101</v>
      </c>
      <c r="F13" s="32">
        <v>-57766.500176923102</v>
      </c>
      <c r="G13" s="32">
        <v>1169919.1783658101</v>
      </c>
      <c r="H13" s="32">
        <v>-5.1941159977238298E-2</v>
      </c>
    </row>
    <row r="14" spans="1:8" ht="14.25" x14ac:dyDescent="0.2">
      <c r="A14" s="32">
        <v>13</v>
      </c>
      <c r="B14" s="33">
        <v>25</v>
      </c>
      <c r="C14" s="32">
        <v>144835</v>
      </c>
      <c r="D14" s="32">
        <v>2543424.9068188001</v>
      </c>
      <c r="E14" s="32">
        <v>2457587.2693982902</v>
      </c>
      <c r="F14" s="32">
        <v>85837.637420512794</v>
      </c>
      <c r="G14" s="32">
        <v>2457587.2693982902</v>
      </c>
      <c r="H14" s="32">
        <v>3.37488388945104E-2</v>
      </c>
    </row>
    <row r="15" spans="1:8" ht="14.25" x14ac:dyDescent="0.2">
      <c r="A15" s="32">
        <v>14</v>
      </c>
      <c r="B15" s="33">
        <v>26</v>
      </c>
      <c r="C15" s="32">
        <v>100120</v>
      </c>
      <c r="D15" s="32">
        <v>566859.68763683503</v>
      </c>
      <c r="E15" s="32">
        <v>542171.94627762702</v>
      </c>
      <c r="F15" s="32">
        <v>24687.741359208801</v>
      </c>
      <c r="G15" s="32">
        <v>542171.94627762702</v>
      </c>
      <c r="H15" s="32">
        <v>4.3551767567259599E-2</v>
      </c>
    </row>
    <row r="16" spans="1:8" ht="14.25" x14ac:dyDescent="0.2">
      <c r="A16" s="32">
        <v>15</v>
      </c>
      <c r="B16" s="33">
        <v>27</v>
      </c>
      <c r="C16" s="32">
        <v>281915.58500000002</v>
      </c>
      <c r="D16" s="32">
        <v>1821332.00999145</v>
      </c>
      <c r="E16" s="32">
        <v>1645244.9282923101</v>
      </c>
      <c r="F16" s="32">
        <v>176087.081699145</v>
      </c>
      <c r="G16" s="32">
        <v>1645244.9282923101</v>
      </c>
      <c r="H16" s="32">
        <v>9.6680385966516694E-2</v>
      </c>
    </row>
    <row r="17" spans="1:8" ht="14.25" x14ac:dyDescent="0.2">
      <c r="A17" s="32">
        <v>16</v>
      </c>
      <c r="B17" s="33">
        <v>29</v>
      </c>
      <c r="C17" s="32">
        <v>476161</v>
      </c>
      <c r="D17" s="32">
        <v>6239357.1471923096</v>
      </c>
      <c r="E17" s="32">
        <v>5920681.7621700903</v>
      </c>
      <c r="F17" s="32">
        <v>318675.38502222201</v>
      </c>
      <c r="G17" s="32">
        <v>5920681.7621700903</v>
      </c>
      <c r="H17" s="32">
        <v>5.1075035056395997E-2</v>
      </c>
    </row>
    <row r="18" spans="1:8" ht="14.25" x14ac:dyDescent="0.2">
      <c r="A18" s="32">
        <v>17</v>
      </c>
      <c r="B18" s="33">
        <v>31</v>
      </c>
      <c r="C18" s="32">
        <v>36396.716</v>
      </c>
      <c r="D18" s="32">
        <v>292237.97887188598</v>
      </c>
      <c r="E18" s="32">
        <v>266713.17887114699</v>
      </c>
      <c r="F18" s="32">
        <v>25524.800000738502</v>
      </c>
      <c r="G18" s="32">
        <v>266713.17887114699</v>
      </c>
      <c r="H18" s="32">
        <v>8.7342514820527004E-2</v>
      </c>
    </row>
    <row r="19" spans="1:8" ht="14.25" x14ac:dyDescent="0.2">
      <c r="A19" s="32">
        <v>18</v>
      </c>
      <c r="B19" s="33">
        <v>32</v>
      </c>
      <c r="C19" s="32">
        <v>21165.706999999999</v>
      </c>
      <c r="D19" s="32">
        <v>293761.983122184</v>
      </c>
      <c r="E19" s="32">
        <v>284275.73692230397</v>
      </c>
      <c r="F19" s="32">
        <v>9486.2461998805593</v>
      </c>
      <c r="G19" s="32">
        <v>284275.73692230397</v>
      </c>
      <c r="H19" s="32">
        <v>3.2292286765830201E-2</v>
      </c>
    </row>
    <row r="20" spans="1:8" ht="14.25" x14ac:dyDescent="0.2">
      <c r="A20" s="32">
        <v>19</v>
      </c>
      <c r="B20" s="33">
        <v>33</v>
      </c>
      <c r="C20" s="32">
        <v>96849.095000000001</v>
      </c>
      <c r="D20" s="32">
        <v>1092334.78863473</v>
      </c>
      <c r="E20" s="32">
        <v>928352.97767066897</v>
      </c>
      <c r="F20" s="32">
        <v>163981.810964056</v>
      </c>
      <c r="G20" s="32">
        <v>928352.97767066897</v>
      </c>
      <c r="H20" s="32">
        <v>0.15012046917320199</v>
      </c>
    </row>
    <row r="21" spans="1:8" ht="14.25" x14ac:dyDescent="0.2">
      <c r="A21" s="32">
        <v>20</v>
      </c>
      <c r="B21" s="33">
        <v>34</v>
      </c>
      <c r="C21" s="32">
        <v>62912.298999999999</v>
      </c>
      <c r="D21" s="32">
        <v>211822.211999864</v>
      </c>
      <c r="E21" s="32">
        <v>156631.776936562</v>
      </c>
      <c r="F21" s="32">
        <v>55190.435063301396</v>
      </c>
      <c r="G21" s="32">
        <v>156631.776936562</v>
      </c>
      <c r="H21" s="32">
        <v>0.26055074461849598</v>
      </c>
    </row>
    <row r="22" spans="1:8" ht="14.25" x14ac:dyDescent="0.2">
      <c r="A22" s="32">
        <v>21</v>
      </c>
      <c r="B22" s="33">
        <v>35</v>
      </c>
      <c r="C22" s="32">
        <v>31005.84</v>
      </c>
      <c r="D22" s="32">
        <v>773301.61941327399</v>
      </c>
      <c r="E22" s="32">
        <v>759846.85355398199</v>
      </c>
      <c r="F22" s="32">
        <v>13454.765859292</v>
      </c>
      <c r="G22" s="32">
        <v>759846.85355398199</v>
      </c>
      <c r="H22" s="32">
        <v>1.73991176554118E-2</v>
      </c>
    </row>
    <row r="23" spans="1:8" ht="14.25" x14ac:dyDescent="0.2">
      <c r="A23" s="32">
        <v>22</v>
      </c>
      <c r="B23" s="33">
        <v>36</v>
      </c>
      <c r="C23" s="32">
        <v>134891.74100000001</v>
      </c>
      <c r="D23" s="32">
        <v>621217.14671327395</v>
      </c>
      <c r="E23" s="32">
        <v>534192.00226655602</v>
      </c>
      <c r="F23" s="32">
        <v>87025.144446717895</v>
      </c>
      <c r="G23" s="32">
        <v>534192.00226655602</v>
      </c>
      <c r="H23" s="32">
        <v>0.140088123624966</v>
      </c>
    </row>
    <row r="24" spans="1:8" ht="14.25" x14ac:dyDescent="0.2">
      <c r="A24" s="32">
        <v>23</v>
      </c>
      <c r="B24" s="33">
        <v>37</v>
      </c>
      <c r="C24" s="32">
        <v>178707.40599999999</v>
      </c>
      <c r="D24" s="32">
        <v>1701707.2153672599</v>
      </c>
      <c r="E24" s="32">
        <v>1564935.13858257</v>
      </c>
      <c r="F24" s="32">
        <v>136772.07678468601</v>
      </c>
      <c r="G24" s="32">
        <v>1564935.13858257</v>
      </c>
      <c r="H24" s="32">
        <v>8.0373448234553294E-2</v>
      </c>
    </row>
    <row r="25" spans="1:8" ht="14.25" x14ac:dyDescent="0.2">
      <c r="A25" s="32">
        <v>24</v>
      </c>
      <c r="B25" s="33">
        <v>38</v>
      </c>
      <c r="C25" s="32">
        <v>403987.79800000001</v>
      </c>
      <c r="D25" s="32">
        <v>1826927.7849628299</v>
      </c>
      <c r="E25" s="32">
        <v>1818225.5090451301</v>
      </c>
      <c r="F25" s="32">
        <v>8702.2759176991203</v>
      </c>
      <c r="G25" s="32">
        <v>1818225.5090451301</v>
      </c>
      <c r="H25" s="32">
        <v>4.7633387533575402E-3</v>
      </c>
    </row>
    <row r="26" spans="1:8" ht="14.25" x14ac:dyDescent="0.2">
      <c r="A26" s="32">
        <v>25</v>
      </c>
      <c r="B26" s="33">
        <v>39</v>
      </c>
      <c r="C26" s="32">
        <v>82785.326000000001</v>
      </c>
      <c r="D26" s="32">
        <v>108602.340546108</v>
      </c>
      <c r="E26" s="32">
        <v>81425.751725035094</v>
      </c>
      <c r="F26" s="32">
        <v>27176.588821073401</v>
      </c>
      <c r="G26" s="32">
        <v>81425.751725035094</v>
      </c>
      <c r="H26" s="32">
        <v>0.25023943944868499</v>
      </c>
    </row>
    <row r="27" spans="1:8" ht="14.25" x14ac:dyDescent="0.2">
      <c r="A27" s="32">
        <v>26</v>
      </c>
      <c r="B27" s="33">
        <v>42</v>
      </c>
      <c r="C27" s="32">
        <v>5878.3329999999996</v>
      </c>
      <c r="D27" s="32">
        <v>118422.1431</v>
      </c>
      <c r="E27" s="32">
        <v>95639.963799999998</v>
      </c>
      <c r="F27" s="32">
        <v>22782.1793</v>
      </c>
      <c r="G27" s="32">
        <v>95639.963799999998</v>
      </c>
      <c r="H27" s="32">
        <v>0.192381075900323</v>
      </c>
    </row>
    <row r="28" spans="1:8" ht="14.25" x14ac:dyDescent="0.2">
      <c r="A28" s="32">
        <v>27</v>
      </c>
      <c r="B28" s="33">
        <v>75</v>
      </c>
      <c r="C28" s="32">
        <v>278</v>
      </c>
      <c r="D28" s="32">
        <v>139065.811965812</v>
      </c>
      <c r="E28" s="32">
        <v>132185.88888888899</v>
      </c>
      <c r="F28" s="32">
        <v>6879.9230769230799</v>
      </c>
      <c r="G28" s="32">
        <v>132185.88888888899</v>
      </c>
      <c r="H28" s="32">
        <v>4.9472425894399097E-2</v>
      </c>
    </row>
    <row r="29" spans="1:8" ht="14.25" x14ac:dyDescent="0.2">
      <c r="A29" s="32">
        <v>28</v>
      </c>
      <c r="B29" s="33">
        <v>76</v>
      </c>
      <c r="C29" s="32">
        <v>5741</v>
      </c>
      <c r="D29" s="32">
        <v>1023984.3771059799</v>
      </c>
      <c r="E29" s="32">
        <v>1117024.34814786</v>
      </c>
      <c r="F29" s="32">
        <v>-93039.971041880301</v>
      </c>
      <c r="G29" s="32">
        <v>1117024.34814786</v>
      </c>
      <c r="H29" s="32">
        <v>-9.0860732958478199E-2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38691.988503138899</v>
      </c>
      <c r="E30" s="32">
        <v>32493.078435821801</v>
      </c>
      <c r="F30" s="32">
        <v>6198.9100673171497</v>
      </c>
      <c r="G30" s="32">
        <v>32493.078435821801</v>
      </c>
      <c r="H30" s="32">
        <v>0.160211721008194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57</v>
      </c>
      <c r="D32" s="38">
        <v>96075.22</v>
      </c>
      <c r="E32" s="38">
        <v>93729.31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268</v>
      </c>
      <c r="D33" s="38">
        <v>709705.11</v>
      </c>
      <c r="E33" s="38">
        <v>798062.6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1365</v>
      </c>
      <c r="D34" s="38">
        <v>3662013.58</v>
      </c>
      <c r="E34" s="38">
        <v>4221524.9400000004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433</v>
      </c>
      <c r="D35" s="38">
        <v>808792.91</v>
      </c>
      <c r="E35" s="38">
        <v>955618.65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111</v>
      </c>
      <c r="D36" s="38">
        <v>9.73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218</v>
      </c>
      <c r="D37" s="38">
        <v>307786.08</v>
      </c>
      <c r="E37" s="38">
        <v>331494.52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108</v>
      </c>
      <c r="D38" s="38">
        <v>161806.89000000001</v>
      </c>
      <c r="E38" s="38">
        <v>140268.04999999999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2015-07-01T02:50:45Z</dcterms:modified>
</cp:coreProperties>
</file>