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<sst xmlns="http://schemas.openxmlformats.org/spreadsheetml/2006/main" count="117" uniqueCount="74">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</sst>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15811465.734200001</v>
      </c>
      <c r="F3" s="25">
        <f>RA!I7</f>
        <v>1885415.5314</v>
      </c>
      <c r="G3" s="16">
        <f>SUM(G4:G40)</f>
        <v>13926050.202800002</v>
      </c>
      <c r="H3" s="27">
        <f>RA!J7</f>
        <v>11.924356432825</v>
      </c>
      <c r="I3" s="20">
        <f>SUM(I4:I40)</f>
        <v>15811471.158272812</v>
      </c>
      <c r="J3" s="21">
        <f>SUM(J4:J40)</f>
        <v>13926050.227206316</v>
      </c>
      <c r="K3" s="22">
        <f>E3-I3</f>
        <v>-5.4240728113800287</v>
      </c>
      <c r="L3" s="22">
        <f>G3-J3</f>
        <v>-2.4406313896179199E-2</v>
      </c>
    </row>
    <row r="4" spans="1:13" x14ac:dyDescent="0.15">
      <c r="A4" s="44">
        <f>RA!A8</f>
        <v>42187</v>
      </c>
      <c r="B4" s="12">
        <v>12</v>
      </c>
      <c r="C4" s="42" t="s">
        <v>6</v>
      </c>
      <c r="D4" s="42"/>
      <c r="E4" s="15">
        <f>VLOOKUP(C4,RA!B8:D36,3,0)</f>
        <v>526674.20519999997</v>
      </c>
      <c r="F4" s="25">
        <f>VLOOKUP(C4,RA!B8:I39,8,0)</f>
        <v>143756.17189999999</v>
      </c>
      <c r="G4" s="16">
        <f t="shared" ref="G4:G40" si="0">E4-F4</f>
        <v>382918.03330000001</v>
      </c>
      <c r="H4" s="27">
        <f>RA!J8</f>
        <v>27.295084984351899</v>
      </c>
      <c r="I4" s="20">
        <f>VLOOKUP(B4,RMS!B:D,3,FALSE)</f>
        <v>526675.04021623905</v>
      </c>
      <c r="J4" s="21">
        <f>VLOOKUP(B4,RMS!B:E,4,FALSE)</f>
        <v>382918.04454615398</v>
      </c>
      <c r="K4" s="22">
        <f t="shared" ref="K4:K40" si="1">E4-I4</f>
        <v>-0.8350162390852347</v>
      </c>
      <c r="L4" s="22">
        <f t="shared" ref="L4:L40" si="2">G4-J4</f>
        <v>-1.1246153968386352E-2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200499.5655</v>
      </c>
      <c r="F5" s="25">
        <f>VLOOKUP(C5,RA!B9:I40,8,0)</f>
        <v>23197.518700000001</v>
      </c>
      <c r="G5" s="16">
        <f t="shared" si="0"/>
        <v>177302.04680000001</v>
      </c>
      <c r="H5" s="27">
        <f>RA!J9</f>
        <v>11.5698598359307</v>
      </c>
      <c r="I5" s="20">
        <f>VLOOKUP(B5,RMS!B:D,3,FALSE)</f>
        <v>200499.60800087001</v>
      </c>
      <c r="J5" s="21">
        <f>VLOOKUP(B5,RMS!B:E,4,FALSE)</f>
        <v>177302.03851397001</v>
      </c>
      <c r="K5" s="22">
        <f t="shared" si="1"/>
        <v>-4.2500870011281222E-2</v>
      </c>
      <c r="L5" s="22">
        <f t="shared" si="2"/>
        <v>8.286030002636835E-3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145571.1292</v>
      </c>
      <c r="F6" s="25">
        <f>VLOOKUP(C6,RA!B10:I41,8,0)</f>
        <v>40873.266799999998</v>
      </c>
      <c r="G6" s="16">
        <f t="shared" si="0"/>
        <v>104697.8624</v>
      </c>
      <c r="H6" s="27">
        <f>RA!J10</f>
        <v>28.077866143254401</v>
      </c>
      <c r="I6" s="20">
        <f>VLOOKUP(B6,RMS!B:D,3,FALSE)</f>
        <v>145573.24468717899</v>
      </c>
      <c r="J6" s="21">
        <f>VLOOKUP(B6,RMS!B:E,4,FALSE)</f>
        <v>104697.862717949</v>
      </c>
      <c r="K6" s="22">
        <f>E6-I6</f>
        <v>-2.1154871789913159</v>
      </c>
      <c r="L6" s="22">
        <f t="shared" si="2"/>
        <v>-3.1794900132808834E-4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53593.9663</v>
      </c>
      <c r="F7" s="25">
        <f>VLOOKUP(C7,RA!B11:I42,8,0)</f>
        <v>12266.214</v>
      </c>
      <c r="G7" s="16">
        <f t="shared" si="0"/>
        <v>41327.7523</v>
      </c>
      <c r="H7" s="27">
        <f>RA!J11</f>
        <v>22.887304013548999</v>
      </c>
      <c r="I7" s="20">
        <f>VLOOKUP(B7,RMS!B:D,3,FALSE)</f>
        <v>53594.0072470085</v>
      </c>
      <c r="J7" s="21">
        <f>VLOOKUP(B7,RMS!B:E,4,FALSE)</f>
        <v>41327.751876923103</v>
      </c>
      <c r="K7" s="22">
        <f t="shared" si="1"/>
        <v>-4.0947008499642834E-2</v>
      </c>
      <c r="L7" s="22">
        <f t="shared" si="2"/>
        <v>4.2307689727749676E-4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169331.37659999999</v>
      </c>
      <c r="F8" s="25">
        <f>VLOOKUP(C8,RA!B12:I43,8,0)</f>
        <v>26202.861499999999</v>
      </c>
      <c r="G8" s="16">
        <f t="shared" si="0"/>
        <v>143128.51509999999</v>
      </c>
      <c r="H8" s="27">
        <f>RA!J12</f>
        <v>15.4743096206542</v>
      </c>
      <c r="I8" s="20">
        <f>VLOOKUP(B8,RMS!B:D,3,FALSE)</f>
        <v>169331.40455812</v>
      </c>
      <c r="J8" s="21">
        <f>VLOOKUP(B8,RMS!B:E,4,FALSE)</f>
        <v>143128.513091453</v>
      </c>
      <c r="K8" s="22">
        <f t="shared" si="1"/>
        <v>-2.7958120015682653E-2</v>
      </c>
      <c r="L8" s="22">
        <f t="shared" si="2"/>
        <v>2.0085469877813011E-3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259605.09820000001</v>
      </c>
      <c r="F9" s="25">
        <f>VLOOKUP(C9,RA!B13:I44,8,0)</f>
        <v>71909.569000000003</v>
      </c>
      <c r="G9" s="16">
        <f t="shared" si="0"/>
        <v>187695.52919999999</v>
      </c>
      <c r="H9" s="27">
        <f>RA!J13</f>
        <v>27.699598158353901</v>
      </c>
      <c r="I9" s="20">
        <f>VLOOKUP(B9,RMS!B:D,3,FALSE)</f>
        <v>259605.35038632501</v>
      </c>
      <c r="J9" s="21">
        <f>VLOOKUP(B9,RMS!B:E,4,FALSE)</f>
        <v>187695.52892136801</v>
      </c>
      <c r="K9" s="22">
        <f t="shared" si="1"/>
        <v>-0.2521863250003662</v>
      </c>
      <c r="L9" s="22">
        <f t="shared" si="2"/>
        <v>2.7863198192790151E-4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177212.35639999999</v>
      </c>
      <c r="F10" s="25">
        <f>VLOOKUP(C10,RA!B14:I45,8,0)</f>
        <v>37384.761700000003</v>
      </c>
      <c r="G10" s="16">
        <f t="shared" si="0"/>
        <v>139827.59469999999</v>
      </c>
      <c r="H10" s="27">
        <f>RA!J14</f>
        <v>21.096024261206701</v>
      </c>
      <c r="I10" s="20">
        <f>VLOOKUP(B10,RMS!B:D,3,FALSE)</f>
        <v>177212.37882307699</v>
      </c>
      <c r="J10" s="21">
        <f>VLOOKUP(B10,RMS!B:E,4,FALSE)</f>
        <v>139827.59862649601</v>
      </c>
      <c r="K10" s="22">
        <f t="shared" si="1"/>
        <v>-2.2423076996346936E-2</v>
      </c>
      <c r="L10" s="22">
        <f t="shared" si="2"/>
        <v>-3.9264960214495659E-3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120659.9112</v>
      </c>
      <c r="F11" s="25">
        <f>VLOOKUP(C11,RA!B15:I46,8,0)</f>
        <v>24113.801100000001</v>
      </c>
      <c r="G11" s="16">
        <f t="shared" si="0"/>
        <v>96546.110100000005</v>
      </c>
      <c r="H11" s="27">
        <f>RA!J15</f>
        <v>19.984931913326299</v>
      </c>
      <c r="I11" s="20">
        <f>VLOOKUP(B11,RMS!B:D,3,FALSE)</f>
        <v>120660.06550854701</v>
      </c>
      <c r="J11" s="21">
        <f>VLOOKUP(B11,RMS!B:E,4,FALSE)</f>
        <v>96546.110332478595</v>
      </c>
      <c r="K11" s="22">
        <f t="shared" si="1"/>
        <v>-0.15430854700389318</v>
      </c>
      <c r="L11" s="22">
        <f t="shared" si="2"/>
        <v>-2.3247858916874975E-4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754975.16269999999</v>
      </c>
      <c r="F12" s="25">
        <f>VLOOKUP(C12,RA!B16:I47,8,0)</f>
        <v>49672.062599999997</v>
      </c>
      <c r="G12" s="16">
        <f t="shared" si="0"/>
        <v>705303.10010000004</v>
      </c>
      <c r="H12" s="27">
        <f>RA!J16</f>
        <v>6.5792975787917296</v>
      </c>
      <c r="I12" s="20">
        <f>VLOOKUP(B12,RMS!B:D,3,FALSE)</f>
        <v>754974.58492136805</v>
      </c>
      <c r="J12" s="21">
        <f>VLOOKUP(B12,RMS!B:E,4,FALSE)</f>
        <v>705303.10009145294</v>
      </c>
      <c r="K12" s="22">
        <f t="shared" si="1"/>
        <v>0.57777863193769008</v>
      </c>
      <c r="L12" s="22">
        <f t="shared" si="2"/>
        <v>8.5470965132117271E-6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411610.2548</v>
      </c>
      <c r="F13" s="25">
        <f>VLOOKUP(C13,RA!B17:I48,8,0)</f>
        <v>54327.527199999997</v>
      </c>
      <c r="G13" s="16">
        <f t="shared" si="0"/>
        <v>357282.72759999998</v>
      </c>
      <c r="H13" s="27">
        <f>RA!J17</f>
        <v>13.1987788366443</v>
      </c>
      <c r="I13" s="20">
        <f>VLOOKUP(B13,RMS!B:D,3,FALSE)</f>
        <v>411610.13167179498</v>
      </c>
      <c r="J13" s="21">
        <f>VLOOKUP(B13,RMS!B:E,4,FALSE)</f>
        <v>357282.72807094001</v>
      </c>
      <c r="K13" s="22">
        <f t="shared" si="1"/>
        <v>0.12312820501392707</v>
      </c>
      <c r="L13" s="22">
        <f t="shared" si="2"/>
        <v>-4.7094002366065979E-4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1707232.3973999999</v>
      </c>
      <c r="F14" s="25">
        <f>VLOOKUP(C14,RA!B18:I49,8,0)</f>
        <v>266936.86680000002</v>
      </c>
      <c r="G14" s="16">
        <f t="shared" si="0"/>
        <v>1440295.5305999999</v>
      </c>
      <c r="H14" s="27">
        <f>RA!J18</f>
        <v>15.635649089516299</v>
      </c>
      <c r="I14" s="20">
        <f>VLOOKUP(B14,RMS!B:D,3,FALSE)</f>
        <v>1707232.2059297201</v>
      </c>
      <c r="J14" s="21">
        <f>VLOOKUP(B14,RMS!B:E,4,FALSE)</f>
        <v>1440295.5208594101</v>
      </c>
      <c r="K14" s="22">
        <f t="shared" si="1"/>
        <v>0.19147027982398868</v>
      </c>
      <c r="L14" s="22">
        <f t="shared" si="2"/>
        <v>9.7405898850411177E-3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391502.4068</v>
      </c>
      <c r="F15" s="25">
        <f>VLOOKUP(C15,RA!B19:I50,8,0)</f>
        <v>35868.115599999997</v>
      </c>
      <c r="G15" s="16">
        <f t="shared" si="0"/>
        <v>355634.29119999998</v>
      </c>
      <c r="H15" s="27">
        <f>RA!J19</f>
        <v>9.1616590286565796</v>
      </c>
      <c r="I15" s="20">
        <f>VLOOKUP(B15,RMS!B:D,3,FALSE)</f>
        <v>391502.45835726499</v>
      </c>
      <c r="J15" s="21">
        <f>VLOOKUP(B15,RMS!B:E,4,FALSE)</f>
        <v>355634.291838462</v>
      </c>
      <c r="K15" s="22">
        <f t="shared" si="1"/>
        <v>-5.1557264989241958E-2</v>
      </c>
      <c r="L15" s="22">
        <f t="shared" si="2"/>
        <v>-6.3846202101558447E-4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826289.18090000004</v>
      </c>
      <c r="F16" s="25">
        <f>VLOOKUP(C16,RA!B20:I51,8,0)</f>
        <v>75794.146800000002</v>
      </c>
      <c r="G16" s="16">
        <f t="shared" si="0"/>
        <v>750495.03410000005</v>
      </c>
      <c r="H16" s="27">
        <f>RA!J20</f>
        <v>9.1728354372792893</v>
      </c>
      <c r="I16" s="20">
        <f>VLOOKUP(B16,RMS!B:D,3,FALSE)</f>
        <v>826289.29720000003</v>
      </c>
      <c r="J16" s="21">
        <f>VLOOKUP(B16,RMS!B:E,4,FALSE)</f>
        <v>750495.03410000005</v>
      </c>
      <c r="K16" s="22">
        <f t="shared" si="1"/>
        <v>-0.1162999999942258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300396.43199999997</v>
      </c>
      <c r="F17" s="25">
        <f>VLOOKUP(C17,RA!B21:I52,8,0)</f>
        <v>39854.344599999997</v>
      </c>
      <c r="G17" s="16">
        <f t="shared" si="0"/>
        <v>260542.08739999996</v>
      </c>
      <c r="H17" s="27">
        <f>RA!J21</f>
        <v>13.267249658943999</v>
      </c>
      <c r="I17" s="20">
        <f>VLOOKUP(B17,RMS!B:D,3,FALSE)</f>
        <v>300396.46563724399</v>
      </c>
      <c r="J17" s="21">
        <f>VLOOKUP(B17,RMS!B:E,4,FALSE)</f>
        <v>260542.087427933</v>
      </c>
      <c r="K17" s="22">
        <f t="shared" si="1"/>
        <v>-3.3637244021520019E-2</v>
      </c>
      <c r="L17" s="22">
        <f t="shared" si="2"/>
        <v>-2.793304156512022E-5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1173671.4898000001</v>
      </c>
      <c r="F18" s="25">
        <f>VLOOKUP(C18,RA!B22:I53,8,0)</f>
        <v>182276.07769999999</v>
      </c>
      <c r="G18" s="16">
        <f t="shared" si="0"/>
        <v>991395.41210000007</v>
      </c>
      <c r="H18" s="27">
        <f>RA!J22</f>
        <v>15.530417095763401</v>
      </c>
      <c r="I18" s="20">
        <f>VLOOKUP(B18,RMS!B:D,3,FALSE)</f>
        <v>1173672.2856999999</v>
      </c>
      <c r="J18" s="21">
        <f>VLOOKUP(B18,RMS!B:E,4,FALSE)</f>
        <v>991395.4118</v>
      </c>
      <c r="K18" s="22">
        <f t="shared" si="1"/>
        <v>-0.79589999979361892</v>
      </c>
      <c r="L18" s="22">
        <f t="shared" si="2"/>
        <v>3.0000007245689631E-4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2431068.5386000001</v>
      </c>
      <c r="F19" s="25">
        <f>VLOOKUP(C19,RA!B23:I54,8,0)</f>
        <v>335042.63500000001</v>
      </c>
      <c r="G19" s="16">
        <f t="shared" si="0"/>
        <v>2096025.9036000001</v>
      </c>
      <c r="H19" s="27">
        <f>RA!J23</f>
        <v>13.7817025591941</v>
      </c>
      <c r="I19" s="20">
        <f>VLOOKUP(B19,RMS!B:D,3,FALSE)</f>
        <v>2431070.44772051</v>
      </c>
      <c r="J19" s="21">
        <f>VLOOKUP(B19,RMS!B:E,4,FALSE)</f>
        <v>2096025.93746923</v>
      </c>
      <c r="K19" s="22">
        <f t="shared" si="1"/>
        <v>-1.9091205098666251</v>
      </c>
      <c r="L19" s="22">
        <f t="shared" si="2"/>
        <v>-3.3869229955598712E-2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255414.58429999999</v>
      </c>
      <c r="F20" s="25">
        <f>VLOOKUP(C20,RA!B24:I55,8,0)</f>
        <v>47291.429799999998</v>
      </c>
      <c r="G20" s="16">
        <f t="shared" si="0"/>
        <v>208123.1545</v>
      </c>
      <c r="H20" s="27">
        <f>RA!J24</f>
        <v>18.515555769694501</v>
      </c>
      <c r="I20" s="20">
        <f>VLOOKUP(B20,RMS!B:D,3,FALSE)</f>
        <v>255414.61612011999</v>
      </c>
      <c r="J20" s="21">
        <f>VLOOKUP(B20,RMS!B:E,4,FALSE)</f>
        <v>208123.16117469899</v>
      </c>
      <c r="K20" s="22">
        <f t="shared" si="1"/>
        <v>-3.1820119998883456E-2</v>
      </c>
      <c r="L20" s="22">
        <f t="shared" si="2"/>
        <v>-6.6746989905368537E-3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220861.3198</v>
      </c>
      <c r="F21" s="25">
        <f>VLOOKUP(C21,RA!B25:I56,8,0)</f>
        <v>17868.062600000001</v>
      </c>
      <c r="G21" s="16">
        <f t="shared" si="0"/>
        <v>202993.25719999999</v>
      </c>
      <c r="H21" s="27">
        <f>RA!J25</f>
        <v>8.0901728814173293</v>
      </c>
      <c r="I21" s="20">
        <f>VLOOKUP(B21,RMS!B:D,3,FALSE)</f>
        <v>220861.31696891299</v>
      </c>
      <c r="J21" s="21">
        <f>VLOOKUP(B21,RMS!B:E,4,FALSE)</f>
        <v>202993.25406988501</v>
      </c>
      <c r="K21" s="22">
        <f t="shared" si="1"/>
        <v>2.8310870111454278E-3</v>
      </c>
      <c r="L21" s="22">
        <f t="shared" si="2"/>
        <v>3.1301149865612388E-3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620339.24509999994</v>
      </c>
      <c r="F22" s="25">
        <f>VLOOKUP(C22,RA!B26:I57,8,0)</f>
        <v>121845.6623</v>
      </c>
      <c r="G22" s="16">
        <f t="shared" si="0"/>
        <v>498493.58279999997</v>
      </c>
      <c r="H22" s="27">
        <f>RA!J26</f>
        <v>19.641778794820301</v>
      </c>
      <c r="I22" s="20">
        <f>VLOOKUP(B22,RMS!B:D,3,FALSE)</f>
        <v>620339.28920303297</v>
      </c>
      <c r="J22" s="21">
        <f>VLOOKUP(B22,RMS!B:E,4,FALSE)</f>
        <v>498493.56550120498</v>
      </c>
      <c r="K22" s="22">
        <f t="shared" si="1"/>
        <v>-4.4103033025749028E-2</v>
      </c>
      <c r="L22" s="22">
        <f t="shared" si="2"/>
        <v>1.7298794991802424E-2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222137.0558</v>
      </c>
      <c r="F23" s="25">
        <f>VLOOKUP(C23,RA!B27:I58,8,0)</f>
        <v>61995.231200000002</v>
      </c>
      <c r="G23" s="16">
        <f t="shared" si="0"/>
        <v>160141.82459999999</v>
      </c>
      <c r="H23" s="27">
        <f>RA!J27</f>
        <v>27.908549961073199</v>
      </c>
      <c r="I23" s="20">
        <f>VLOOKUP(B23,RMS!B:D,3,FALSE)</f>
        <v>222136.99241095199</v>
      </c>
      <c r="J23" s="21">
        <f>VLOOKUP(B23,RMS!B:E,4,FALSE)</f>
        <v>160141.83914713899</v>
      </c>
      <c r="K23" s="22">
        <f t="shared" si="1"/>
        <v>6.3389048009412363E-2</v>
      </c>
      <c r="L23" s="22">
        <f t="shared" si="2"/>
        <v>-1.4547138998750597E-2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722993.2023</v>
      </c>
      <c r="F24" s="25">
        <f>VLOOKUP(C24,RA!B28:I59,8,0)</f>
        <v>19074.336500000001</v>
      </c>
      <c r="G24" s="16">
        <f t="shared" si="0"/>
        <v>703918.86580000003</v>
      </c>
      <c r="H24" s="27">
        <f>RA!J28</f>
        <v>2.6382456210266398</v>
      </c>
      <c r="I24" s="20">
        <f>VLOOKUP(B24,RMS!B:D,3,FALSE)</f>
        <v>722993.201169912</v>
      </c>
      <c r="J24" s="21">
        <f>VLOOKUP(B24,RMS!B:E,4,FALSE)</f>
        <v>703918.86343097303</v>
      </c>
      <c r="K24" s="22">
        <f t="shared" si="1"/>
        <v>1.1300879996269941E-3</v>
      </c>
      <c r="L24" s="22">
        <f t="shared" si="2"/>
        <v>2.3690270027145743E-3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545970.13589999999</v>
      </c>
      <c r="F25" s="25">
        <f>VLOOKUP(C25,RA!B29:I60,8,0)</f>
        <v>80163.107199999999</v>
      </c>
      <c r="G25" s="16">
        <f t="shared" si="0"/>
        <v>465807.02870000002</v>
      </c>
      <c r="H25" s="27">
        <f>RA!J29</f>
        <v>14.6826908522855</v>
      </c>
      <c r="I25" s="20">
        <f>VLOOKUP(B25,RMS!B:D,3,FALSE)</f>
        <v>545970.13561946899</v>
      </c>
      <c r="J25" s="21">
        <f>VLOOKUP(B25,RMS!B:E,4,FALSE)</f>
        <v>465807.02461226698</v>
      </c>
      <c r="K25" s="22">
        <f t="shared" si="1"/>
        <v>2.8053100686520338E-4</v>
      </c>
      <c r="L25" s="22">
        <f t="shared" si="2"/>
        <v>4.0877330466173589E-3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1103127.4401</v>
      </c>
      <c r="F26" s="25">
        <f>VLOOKUP(C26,RA!B30:I61,8,0)</f>
        <v>99304.957999999999</v>
      </c>
      <c r="G26" s="16">
        <f t="shared" si="0"/>
        <v>1003822.4821</v>
      </c>
      <c r="H26" s="27">
        <f>RA!J30</f>
        <v>9.0021292545309102</v>
      </c>
      <c r="I26" s="20">
        <f>VLOOKUP(B26,RMS!B:D,3,FALSE)</f>
        <v>1103127.4699663699</v>
      </c>
      <c r="J26" s="21">
        <f>VLOOKUP(B26,RMS!B:E,4,FALSE)</f>
        <v>1003822.47418722</v>
      </c>
      <c r="K26" s="22">
        <f t="shared" si="1"/>
        <v>-2.9866369906812906E-2</v>
      </c>
      <c r="L26" s="22">
        <f t="shared" si="2"/>
        <v>7.9127800418063998E-3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668268.87939999998</v>
      </c>
      <c r="F27" s="25">
        <f>VLOOKUP(C27,RA!B31:I62,8,0)</f>
        <v>29213.105800000001</v>
      </c>
      <c r="G27" s="16">
        <f t="shared" si="0"/>
        <v>639055.77359999996</v>
      </c>
      <c r="H27" s="27">
        <f>RA!J31</f>
        <v>4.3714598570307199</v>
      </c>
      <c r="I27" s="20">
        <f>VLOOKUP(B27,RMS!B:D,3,FALSE)</f>
        <v>668268.85987345094</v>
      </c>
      <c r="J27" s="21">
        <f>VLOOKUP(B27,RMS!B:E,4,FALSE)</f>
        <v>639055.77082743403</v>
      </c>
      <c r="K27" s="22">
        <f t="shared" si="1"/>
        <v>1.9526549032889307E-2</v>
      </c>
      <c r="L27" s="22">
        <f t="shared" si="2"/>
        <v>2.7725659310817719E-3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98441.942999999999</v>
      </c>
      <c r="F28" s="25">
        <f>VLOOKUP(C28,RA!B32:I63,8,0)</f>
        <v>26842.472900000001</v>
      </c>
      <c r="G28" s="16">
        <f t="shared" si="0"/>
        <v>71599.470100000006</v>
      </c>
      <c r="H28" s="27">
        <f>RA!J32</f>
        <v>27.267313181740001</v>
      </c>
      <c r="I28" s="20">
        <f>VLOOKUP(B28,RMS!B:D,3,FALSE)</f>
        <v>98441.846788374605</v>
      </c>
      <c r="J28" s="21">
        <f>VLOOKUP(B28,RMS!B:E,4,FALSE)</f>
        <v>71599.480375449697</v>
      </c>
      <c r="K28" s="22">
        <f t="shared" si="1"/>
        <v>9.6211625394062139E-2</v>
      </c>
      <c r="L28" s="22">
        <f t="shared" si="2"/>
        <v>-1.0275449691107497E-2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132079.75570000001</v>
      </c>
      <c r="F30" s="25">
        <f>VLOOKUP(C30,RA!B34:I66,8,0)</f>
        <v>19071.3351</v>
      </c>
      <c r="G30" s="16">
        <f t="shared" si="0"/>
        <v>113008.42060000001</v>
      </c>
      <c r="H30" s="27">
        <f>RA!J34</f>
        <v>0</v>
      </c>
      <c r="I30" s="20">
        <f>VLOOKUP(B30,RMS!B:D,3,FALSE)</f>
        <v>132079.7542</v>
      </c>
      <c r="J30" s="21">
        <f>VLOOKUP(B30,RMS!B:E,4,FALSE)</f>
        <v>113008.42049999999</v>
      </c>
      <c r="K30" s="22">
        <f t="shared" si="1"/>
        <v>1.500000013038516E-3</v>
      </c>
      <c r="L30" s="22">
        <f t="shared" si="2"/>
        <v>1.0000001930166036E-4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84956.91</v>
      </c>
      <c r="F31" s="25">
        <f>VLOOKUP(C31,RA!B35:I67,8,0)</f>
        <v>-1172.0999999999999</v>
      </c>
      <c r="G31" s="16">
        <f t="shared" si="0"/>
        <v>86129.010000000009</v>
      </c>
      <c r="H31" s="27">
        <f>RA!J35</f>
        <v>14.4392567952032</v>
      </c>
      <c r="I31" s="20">
        <f>VLOOKUP(B31,RMS!B:D,3,FALSE)</f>
        <v>84956.91</v>
      </c>
      <c r="J31" s="21">
        <f>VLOOKUP(B31,RMS!B:E,4,FALSE)</f>
        <v>86129.01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178546.23</v>
      </c>
      <c r="F32" s="25">
        <f>VLOOKUP(C32,RA!B34:I67,8,0)</f>
        <v>-10676.98</v>
      </c>
      <c r="G32" s="16">
        <f t="shared" si="0"/>
        <v>189223.21000000002</v>
      </c>
      <c r="H32" s="27">
        <f>RA!J35</f>
        <v>14.4392567952032</v>
      </c>
      <c r="I32" s="20">
        <f>VLOOKUP(B32,RMS!B:D,3,FALSE)</f>
        <v>178546.23</v>
      </c>
      <c r="J32" s="21">
        <f>VLOOKUP(B32,RMS!B:E,4,FALSE)</f>
        <v>189223.21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429603.14</v>
      </c>
      <c r="F33" s="25">
        <f>VLOOKUP(C33,RA!B34:I68,8,0)</f>
        <v>-41608.9</v>
      </c>
      <c r="G33" s="16">
        <f t="shared" si="0"/>
        <v>471212.04000000004</v>
      </c>
      <c r="H33" s="27">
        <f>RA!J34</f>
        <v>0</v>
      </c>
      <c r="I33" s="20">
        <f>VLOOKUP(B33,RMS!B:D,3,FALSE)</f>
        <v>429603.14</v>
      </c>
      <c r="J33" s="21">
        <f>VLOOKUP(B33,RMS!B:E,4,FALSE)</f>
        <v>471212.04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218297.65</v>
      </c>
      <c r="F34" s="25">
        <f>VLOOKUP(C34,RA!B35:I69,8,0)</f>
        <v>-38692.300000000003</v>
      </c>
      <c r="G34" s="16">
        <f t="shared" si="0"/>
        <v>256989.95</v>
      </c>
      <c r="H34" s="27">
        <f>RA!J35</f>
        <v>14.4392567952032</v>
      </c>
      <c r="I34" s="20">
        <f>VLOOKUP(B34,RMS!B:D,3,FALSE)</f>
        <v>218297.65</v>
      </c>
      <c r="J34" s="21">
        <f>VLOOKUP(B34,RMS!B:E,4,FALSE)</f>
        <v>256989.95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10.15</v>
      </c>
      <c r="F35" s="25">
        <f>VLOOKUP(C35,RA!B36:I70,8,0)</f>
        <v>9.7100000000000009</v>
      </c>
      <c r="G35" s="16">
        <f t="shared" si="0"/>
        <v>0.4399999999999995</v>
      </c>
      <c r="H35" s="27">
        <f>RA!J36</f>
        <v>-1.3796405730858201</v>
      </c>
      <c r="I35" s="20">
        <f>VLOOKUP(B35,RMS!B:D,3,FALSE)</f>
        <v>10.15</v>
      </c>
      <c r="J35" s="21">
        <f>VLOOKUP(B35,RMS!B:E,4,FALSE)</f>
        <v>0.44</v>
      </c>
      <c r="K35" s="22">
        <f t="shared" si="1"/>
        <v>0</v>
      </c>
      <c r="L35" s="22">
        <f t="shared" si="2"/>
        <v>-4.9960036108132044E-16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160148.71799999999</v>
      </c>
      <c r="F36" s="25">
        <f>VLOOKUP(C36,RA!B8:I70,8,0)</f>
        <v>8944.3688000000002</v>
      </c>
      <c r="G36" s="16">
        <f t="shared" si="0"/>
        <v>151204.3492</v>
      </c>
      <c r="H36" s="27">
        <f>RA!J36</f>
        <v>-1.3796405730858201</v>
      </c>
      <c r="I36" s="20">
        <f>VLOOKUP(B36,RMS!B:D,3,FALSE)</f>
        <v>160148.717968376</v>
      </c>
      <c r="J36" s="21">
        <f>VLOOKUP(B36,RMS!B:E,4,FALSE)</f>
        <v>151204.34940170901</v>
      </c>
      <c r="K36" s="22">
        <f t="shared" si="1"/>
        <v>3.1623989343643188E-5</v>
      </c>
      <c r="L36" s="22">
        <f t="shared" si="2"/>
        <v>-2.0170901552774012E-4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377959.44439999998</v>
      </c>
      <c r="F37" s="25">
        <f>VLOOKUP(C37,RA!B8:I71,8,0)</f>
        <v>21712.712500000001</v>
      </c>
      <c r="G37" s="16">
        <f t="shared" si="0"/>
        <v>356246.73189999996</v>
      </c>
      <c r="H37" s="27">
        <f>RA!J37</f>
        <v>-5.97995264307737</v>
      </c>
      <c r="I37" s="20">
        <f>VLOOKUP(B37,RMS!B:D,3,FALSE)</f>
        <v>377959.44245555601</v>
      </c>
      <c r="J37" s="21">
        <f>VLOOKUP(B37,RMS!B:E,4,FALSE)</f>
        <v>356246.73249829101</v>
      </c>
      <c r="K37" s="22">
        <f t="shared" si="1"/>
        <v>1.9444439676590264E-3</v>
      </c>
      <c r="L37" s="22">
        <f t="shared" si="2"/>
        <v>-5.9829105157405138E-4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70456.47</v>
      </c>
      <c r="F38" s="25">
        <f>VLOOKUP(C38,RA!B9:I72,8,0)</f>
        <v>-1999.69</v>
      </c>
      <c r="G38" s="16">
        <f t="shared" si="0"/>
        <v>72456.160000000003</v>
      </c>
      <c r="H38" s="27">
        <f>RA!J38</f>
        <v>-9.6854273458057101</v>
      </c>
      <c r="I38" s="20">
        <f>VLOOKUP(B38,RMS!B:D,3,FALSE)</f>
        <v>70456.47</v>
      </c>
      <c r="J38" s="21">
        <f>VLOOKUP(B38,RMS!B:E,4,FALSE)</f>
        <v>72456.160000000003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46038.48</v>
      </c>
      <c r="F39" s="25">
        <f>VLOOKUP(C39,RA!B10:I73,8,0)</f>
        <v>5919.95</v>
      </c>
      <c r="G39" s="16">
        <f t="shared" si="0"/>
        <v>40118.530000000006</v>
      </c>
      <c r="H39" s="27">
        <f>RA!J39</f>
        <v>-17.724560937783799</v>
      </c>
      <c r="I39" s="20">
        <f>VLOOKUP(B39,RMS!B:D,3,FALSE)</f>
        <v>46038.48</v>
      </c>
      <c r="J39" s="21">
        <f>VLOOKUP(B39,RMS!B:E,4,FALSE)</f>
        <v>40118.53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5921.5087999999996</v>
      </c>
      <c r="F40" s="25">
        <f>VLOOKUP(C40,RA!B8:I74,8,0)</f>
        <v>833.11770000000001</v>
      </c>
      <c r="G40" s="16">
        <f t="shared" si="0"/>
        <v>5088.3910999999998</v>
      </c>
      <c r="H40" s="27">
        <f>RA!J40</f>
        <v>95.665024630541893</v>
      </c>
      <c r="I40" s="20">
        <f>VLOOKUP(B40,RMS!B:D,3,FALSE)</f>
        <v>5921.5089630133898</v>
      </c>
      <c r="J40" s="21">
        <f>VLOOKUP(B40,RMS!B:E,4,FALSE)</f>
        <v>5088.39119582482</v>
      </c>
      <c r="K40" s="22">
        <f t="shared" si="1"/>
        <v>-1.630133901926456E-4</v>
      </c>
      <c r="L40" s="22">
        <f t="shared" si="2"/>
        <v>-9.5824820164125413E-5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15811465.734200001</v>
      </c>
      <c r="E7" s="68">
        <v>17947173.2029</v>
      </c>
      <c r="F7" s="69">
        <v>88.100034225139694</v>
      </c>
      <c r="G7" s="68">
        <v>16774118.603499999</v>
      </c>
      <c r="H7" s="69">
        <v>-5.7389177461708503</v>
      </c>
      <c r="I7" s="68">
        <v>1885415.5314</v>
      </c>
      <c r="J7" s="69">
        <v>11.924356432825</v>
      </c>
      <c r="K7" s="68">
        <v>1958570.8278000001</v>
      </c>
      <c r="L7" s="69">
        <v>11.6761474870658</v>
      </c>
      <c r="M7" s="69">
        <v>-3.735136629303E-2</v>
      </c>
      <c r="N7" s="68">
        <v>31791976.963100001</v>
      </c>
      <c r="O7" s="68">
        <v>4189492219.7721</v>
      </c>
      <c r="P7" s="68">
        <v>894705</v>
      </c>
      <c r="Q7" s="68">
        <v>878216</v>
      </c>
      <c r="R7" s="69">
        <v>1.87755631871886</v>
      </c>
      <c r="S7" s="68">
        <v>17.672267098317299</v>
      </c>
      <c r="T7" s="68">
        <v>18.196561243361501</v>
      </c>
      <c r="U7" s="70">
        <v>-2.96676222766092</v>
      </c>
      <c r="V7" s="58"/>
      <c r="W7" s="58"/>
    </row>
    <row r="8" spans="1:23" ht="14.25" thickBot="1" x14ac:dyDescent="0.2">
      <c r="A8" s="55">
        <v>42187</v>
      </c>
      <c r="B8" s="45" t="s">
        <v>6</v>
      </c>
      <c r="C8" s="46"/>
      <c r="D8" s="71">
        <v>526674.20519999997</v>
      </c>
      <c r="E8" s="71">
        <v>662456.08140000002</v>
      </c>
      <c r="F8" s="72">
        <v>79.503263686092893</v>
      </c>
      <c r="G8" s="71">
        <v>604845.03</v>
      </c>
      <c r="H8" s="72">
        <v>-12.9241079818412</v>
      </c>
      <c r="I8" s="71">
        <v>143756.17189999999</v>
      </c>
      <c r="J8" s="72">
        <v>27.295084984351899</v>
      </c>
      <c r="K8" s="71">
        <v>133182.8235</v>
      </c>
      <c r="L8" s="72">
        <v>22.019330058808599</v>
      </c>
      <c r="M8" s="72">
        <v>7.9389730012744006E-2</v>
      </c>
      <c r="N8" s="71">
        <v>1061593.3139</v>
      </c>
      <c r="O8" s="71">
        <v>152213755.62509999</v>
      </c>
      <c r="P8" s="71">
        <v>23912</v>
      </c>
      <c r="Q8" s="71">
        <v>23314</v>
      </c>
      <c r="R8" s="72">
        <v>2.56498241400016</v>
      </c>
      <c r="S8" s="71">
        <v>22.025518785547</v>
      </c>
      <c r="T8" s="71">
        <v>22.944115497126202</v>
      </c>
      <c r="U8" s="73">
        <v>-4.1706019300756001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200499.5655</v>
      </c>
      <c r="E9" s="71">
        <v>132236.90489999999</v>
      </c>
      <c r="F9" s="72">
        <v>151.621489970309</v>
      </c>
      <c r="G9" s="71">
        <v>167195.7543</v>
      </c>
      <c r="H9" s="72">
        <v>19.919053171794602</v>
      </c>
      <c r="I9" s="71">
        <v>23197.518700000001</v>
      </c>
      <c r="J9" s="72">
        <v>11.5698598359307</v>
      </c>
      <c r="K9" s="71">
        <v>27154.8616</v>
      </c>
      <c r="L9" s="72">
        <v>16.241358348894401</v>
      </c>
      <c r="M9" s="72">
        <v>-0.145732390696478</v>
      </c>
      <c r="N9" s="71">
        <v>292786.70289999997</v>
      </c>
      <c r="O9" s="71">
        <v>23850602.766100001</v>
      </c>
      <c r="P9" s="71">
        <v>5237</v>
      </c>
      <c r="Q9" s="71">
        <v>5013</v>
      </c>
      <c r="R9" s="72">
        <v>4.4683822062637102</v>
      </c>
      <c r="S9" s="71">
        <v>38.285194863471503</v>
      </c>
      <c r="T9" s="71">
        <v>18.409562617195299</v>
      </c>
      <c r="U9" s="73">
        <v>51.9146691486213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145571.1292</v>
      </c>
      <c r="E10" s="71">
        <v>209156.59450000001</v>
      </c>
      <c r="F10" s="72">
        <v>69.599110440670302</v>
      </c>
      <c r="G10" s="71">
        <v>178198.91639999999</v>
      </c>
      <c r="H10" s="72">
        <v>-18.3097562314919</v>
      </c>
      <c r="I10" s="71">
        <v>40873.266799999998</v>
      </c>
      <c r="J10" s="72">
        <v>28.077866143254401</v>
      </c>
      <c r="K10" s="71">
        <v>47196.643300000003</v>
      </c>
      <c r="L10" s="72">
        <v>26.4853705361813</v>
      </c>
      <c r="M10" s="72">
        <v>-0.13397936924891499</v>
      </c>
      <c r="N10" s="71">
        <v>277205.40990000003</v>
      </c>
      <c r="O10" s="71">
        <v>39257898.852300003</v>
      </c>
      <c r="P10" s="71">
        <v>87409</v>
      </c>
      <c r="Q10" s="71">
        <v>85518</v>
      </c>
      <c r="R10" s="72">
        <v>2.2112303842465999</v>
      </c>
      <c r="S10" s="71">
        <v>1.6654020661488</v>
      </c>
      <c r="T10" s="71">
        <v>1.5392581760565001</v>
      </c>
      <c r="U10" s="73">
        <v>7.5743805448732999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53593.9663</v>
      </c>
      <c r="E11" s="71">
        <v>73942.588900000002</v>
      </c>
      <c r="F11" s="72">
        <v>72.480511025223194</v>
      </c>
      <c r="G11" s="71">
        <v>63290.783600000002</v>
      </c>
      <c r="H11" s="72">
        <v>-15.3210574248602</v>
      </c>
      <c r="I11" s="71">
        <v>12266.214</v>
      </c>
      <c r="J11" s="72">
        <v>22.887304013548999</v>
      </c>
      <c r="K11" s="71">
        <v>9239.5192999999999</v>
      </c>
      <c r="L11" s="72">
        <v>14.5985225248499</v>
      </c>
      <c r="M11" s="72">
        <v>0.32758140350440101</v>
      </c>
      <c r="N11" s="71">
        <v>106324.5245</v>
      </c>
      <c r="O11" s="71">
        <v>13002127.7992</v>
      </c>
      <c r="P11" s="71">
        <v>2733</v>
      </c>
      <c r="Q11" s="71">
        <v>2738</v>
      </c>
      <c r="R11" s="72">
        <v>-0.182615047479917</v>
      </c>
      <c r="S11" s="71">
        <v>19.6099401024515</v>
      </c>
      <c r="T11" s="71">
        <v>19.258786778670601</v>
      </c>
      <c r="U11" s="73">
        <v>1.7906904454902299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169331.37659999999</v>
      </c>
      <c r="E12" s="71">
        <v>199116.79680000001</v>
      </c>
      <c r="F12" s="72">
        <v>85.041231740023704</v>
      </c>
      <c r="G12" s="71">
        <v>193113.97029999999</v>
      </c>
      <c r="H12" s="72">
        <v>-12.315314973356999</v>
      </c>
      <c r="I12" s="71">
        <v>26202.861499999999</v>
      </c>
      <c r="J12" s="72">
        <v>15.4743096206542</v>
      </c>
      <c r="K12" s="71">
        <v>37534.212899999999</v>
      </c>
      <c r="L12" s="72">
        <v>19.436301186129199</v>
      </c>
      <c r="M12" s="72">
        <v>-0.30189393954228899</v>
      </c>
      <c r="N12" s="71">
        <v>354326.54300000001</v>
      </c>
      <c r="O12" s="71">
        <v>47031388.725299999</v>
      </c>
      <c r="P12" s="71">
        <v>2301</v>
      </c>
      <c r="Q12" s="71">
        <v>2497</v>
      </c>
      <c r="R12" s="72">
        <v>-7.8494193031638</v>
      </c>
      <c r="S12" s="71">
        <v>73.590341851369004</v>
      </c>
      <c r="T12" s="71">
        <v>74.086970925110094</v>
      </c>
      <c r="U12" s="73">
        <v>-0.67485632115179095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259605.09820000001</v>
      </c>
      <c r="E13" s="71">
        <v>345231.01890000002</v>
      </c>
      <c r="F13" s="72">
        <v>75.197500800238799</v>
      </c>
      <c r="G13" s="71">
        <v>303500.62040000001</v>
      </c>
      <c r="H13" s="72">
        <v>-14.463074949286</v>
      </c>
      <c r="I13" s="71">
        <v>71909.569000000003</v>
      </c>
      <c r="J13" s="72">
        <v>27.699598158353901</v>
      </c>
      <c r="K13" s="71">
        <v>79847.626799999998</v>
      </c>
      <c r="L13" s="72">
        <v>26.3088842107685</v>
      </c>
      <c r="M13" s="72">
        <v>-9.9415074913660001E-2</v>
      </c>
      <c r="N13" s="71">
        <v>519043.78820000001</v>
      </c>
      <c r="O13" s="71">
        <v>68787892.515900001</v>
      </c>
      <c r="P13" s="71">
        <v>10604</v>
      </c>
      <c r="Q13" s="71">
        <v>10584</v>
      </c>
      <c r="R13" s="72">
        <v>0.18896447467875399</v>
      </c>
      <c r="S13" s="71">
        <v>24.481808581667298</v>
      </c>
      <c r="T13" s="71">
        <v>24.512347883597901</v>
      </c>
      <c r="U13" s="73">
        <v>-0.12474283437318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177212.35639999999</v>
      </c>
      <c r="E14" s="71">
        <v>178046.8879</v>
      </c>
      <c r="F14" s="72">
        <v>99.531285545148805</v>
      </c>
      <c r="G14" s="71">
        <v>172423.4976</v>
      </c>
      <c r="H14" s="72">
        <v>2.7773817760671702</v>
      </c>
      <c r="I14" s="71">
        <v>37384.761700000003</v>
      </c>
      <c r="J14" s="72">
        <v>21.096024261206701</v>
      </c>
      <c r="K14" s="71">
        <v>16528.602900000002</v>
      </c>
      <c r="L14" s="72">
        <v>9.5860501208160205</v>
      </c>
      <c r="M14" s="72">
        <v>1.2618222439114899</v>
      </c>
      <c r="N14" s="71">
        <v>335758.84669999999</v>
      </c>
      <c r="O14" s="71">
        <v>36655988.220799997</v>
      </c>
      <c r="P14" s="71">
        <v>3773</v>
      </c>
      <c r="Q14" s="71">
        <v>3087</v>
      </c>
      <c r="R14" s="72">
        <v>22.2222222222222</v>
      </c>
      <c r="S14" s="71">
        <v>46.968554571958698</v>
      </c>
      <c r="T14" s="71">
        <v>51.359407288629697</v>
      </c>
      <c r="U14" s="73">
        <v>-9.3484944484379096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120659.9112</v>
      </c>
      <c r="E15" s="71">
        <v>134433.1496</v>
      </c>
      <c r="F15" s="72">
        <v>89.754581782111302</v>
      </c>
      <c r="G15" s="71">
        <v>135347.12469999999</v>
      </c>
      <c r="H15" s="72">
        <v>-10.851514971266999</v>
      </c>
      <c r="I15" s="71">
        <v>24113.801100000001</v>
      </c>
      <c r="J15" s="72">
        <v>19.984931913326299</v>
      </c>
      <c r="K15" s="71">
        <v>15256.8099</v>
      </c>
      <c r="L15" s="72">
        <v>11.2723561241638</v>
      </c>
      <c r="M15" s="72">
        <v>0.58052707335627196</v>
      </c>
      <c r="N15" s="71">
        <v>235537.32139999999</v>
      </c>
      <c r="O15" s="71">
        <v>28338408.420400001</v>
      </c>
      <c r="P15" s="71">
        <v>5495</v>
      </c>
      <c r="Q15" s="71">
        <v>5467</v>
      </c>
      <c r="R15" s="72">
        <v>0.51216389244557203</v>
      </c>
      <c r="S15" s="71">
        <v>21.958127606915401</v>
      </c>
      <c r="T15" s="71">
        <v>21.012879129321401</v>
      </c>
      <c r="U15" s="73">
        <v>4.3047772310800498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754975.16269999999</v>
      </c>
      <c r="E16" s="71">
        <v>1074746.0841000001</v>
      </c>
      <c r="F16" s="72">
        <v>70.246840055455706</v>
      </c>
      <c r="G16" s="71">
        <v>845246.59660000005</v>
      </c>
      <c r="H16" s="72">
        <v>-10.679893212598101</v>
      </c>
      <c r="I16" s="71">
        <v>49672.062599999997</v>
      </c>
      <c r="J16" s="72">
        <v>6.5792975787917296</v>
      </c>
      <c r="K16" s="71">
        <v>54564.5219</v>
      </c>
      <c r="L16" s="72">
        <v>6.4554559721962201</v>
      </c>
      <c r="M16" s="72">
        <v>-8.9663743576208002E-2</v>
      </c>
      <c r="N16" s="71">
        <v>1546101.0697999999</v>
      </c>
      <c r="O16" s="71">
        <v>206983184.3917</v>
      </c>
      <c r="P16" s="71">
        <v>48426</v>
      </c>
      <c r="Q16" s="71">
        <v>47388</v>
      </c>
      <c r="R16" s="72">
        <v>2.19042795644466</v>
      </c>
      <c r="S16" s="71">
        <v>15.590285439639899</v>
      </c>
      <c r="T16" s="71">
        <v>16.694646473790801</v>
      </c>
      <c r="U16" s="73">
        <v>-7.0836485863371204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411610.2548</v>
      </c>
      <c r="E17" s="71">
        <v>656884.5673</v>
      </c>
      <c r="F17" s="72">
        <v>62.660972001800303</v>
      </c>
      <c r="G17" s="71">
        <v>458835.31520000001</v>
      </c>
      <c r="H17" s="72">
        <v>-10.292376989207</v>
      </c>
      <c r="I17" s="71">
        <v>54327.527199999997</v>
      </c>
      <c r="J17" s="72">
        <v>13.1987788366443</v>
      </c>
      <c r="K17" s="71">
        <v>57707.0092</v>
      </c>
      <c r="L17" s="72">
        <v>12.576845610684201</v>
      </c>
      <c r="M17" s="72">
        <v>-5.8562764677120002E-2</v>
      </c>
      <c r="N17" s="71">
        <v>841234.94380000001</v>
      </c>
      <c r="O17" s="71">
        <v>206726445.52649999</v>
      </c>
      <c r="P17" s="71">
        <v>11750</v>
      </c>
      <c r="Q17" s="71">
        <v>11732</v>
      </c>
      <c r="R17" s="72">
        <v>0.153426525741551</v>
      </c>
      <c r="S17" s="71">
        <v>35.030659982978698</v>
      </c>
      <c r="T17" s="71">
        <v>36.619901892260501</v>
      </c>
      <c r="U17" s="73">
        <v>-4.53671700748421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1707232.3973999999</v>
      </c>
      <c r="E18" s="71">
        <v>2063730.3215000001</v>
      </c>
      <c r="F18" s="72">
        <v>82.725556707385905</v>
      </c>
      <c r="G18" s="71">
        <v>1847970.2442000001</v>
      </c>
      <c r="H18" s="72">
        <v>-7.6158069775050201</v>
      </c>
      <c r="I18" s="71">
        <v>266936.86680000002</v>
      </c>
      <c r="J18" s="72">
        <v>15.635649089516299</v>
      </c>
      <c r="K18" s="71">
        <v>289914.01760000002</v>
      </c>
      <c r="L18" s="72">
        <v>15.6882405715091</v>
      </c>
      <c r="M18" s="72">
        <v>-7.9255052895379999E-2</v>
      </c>
      <c r="N18" s="71">
        <v>3273324.4476000001</v>
      </c>
      <c r="O18" s="71">
        <v>465465400.20090002</v>
      </c>
      <c r="P18" s="71">
        <v>83218</v>
      </c>
      <c r="Q18" s="71">
        <v>77584</v>
      </c>
      <c r="R18" s="72">
        <v>7.2618065580532001</v>
      </c>
      <c r="S18" s="71">
        <v>20.515181780384101</v>
      </c>
      <c r="T18" s="71">
        <v>20.185760597545901</v>
      </c>
      <c r="U18" s="73">
        <v>1.6057434263299899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391502.4068</v>
      </c>
      <c r="E19" s="71">
        <v>567549.89879999997</v>
      </c>
      <c r="F19" s="72">
        <v>68.981142914089801</v>
      </c>
      <c r="G19" s="71">
        <v>681326.16720000003</v>
      </c>
      <c r="H19" s="72">
        <v>-42.538181322327503</v>
      </c>
      <c r="I19" s="71">
        <v>35868.115599999997</v>
      </c>
      <c r="J19" s="72">
        <v>9.1616590286565796</v>
      </c>
      <c r="K19" s="71">
        <v>45503.724300000002</v>
      </c>
      <c r="L19" s="72">
        <v>6.67869905643043</v>
      </c>
      <c r="M19" s="72">
        <v>-0.21175428711007699</v>
      </c>
      <c r="N19" s="71">
        <v>800055.72349999996</v>
      </c>
      <c r="O19" s="71">
        <v>140362354.6947</v>
      </c>
      <c r="P19" s="71">
        <v>8919</v>
      </c>
      <c r="Q19" s="71">
        <v>8578</v>
      </c>
      <c r="R19" s="72">
        <v>3.9752856143623099</v>
      </c>
      <c r="S19" s="71">
        <v>43.8953253503756</v>
      </c>
      <c r="T19" s="71">
        <v>47.6280387852646</v>
      </c>
      <c r="U19" s="73">
        <v>-8.5036695937306597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826289.18090000004</v>
      </c>
      <c r="E20" s="71">
        <v>1067511.2768000001</v>
      </c>
      <c r="F20" s="72">
        <v>77.403321056889098</v>
      </c>
      <c r="G20" s="71">
        <v>853821.33490000002</v>
      </c>
      <c r="H20" s="72">
        <v>-3.2245802341334802</v>
      </c>
      <c r="I20" s="71">
        <v>75794.146800000002</v>
      </c>
      <c r="J20" s="72">
        <v>9.1728354372792893</v>
      </c>
      <c r="K20" s="71">
        <v>66202.469700000001</v>
      </c>
      <c r="L20" s="72">
        <v>7.7536677749746898</v>
      </c>
      <c r="M20" s="72">
        <v>0.14488397703990799</v>
      </c>
      <c r="N20" s="71">
        <v>1685994.9028</v>
      </c>
      <c r="O20" s="71">
        <v>221999878.4276</v>
      </c>
      <c r="P20" s="71">
        <v>39500</v>
      </c>
      <c r="Q20" s="71">
        <v>37712</v>
      </c>
      <c r="R20" s="72">
        <v>4.74119643614765</v>
      </c>
      <c r="S20" s="71">
        <v>20.918713440506298</v>
      </c>
      <c r="T20" s="71">
        <v>22.796609087293199</v>
      </c>
      <c r="U20" s="73">
        <v>-8.9771087123864106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300396.43199999997</v>
      </c>
      <c r="E21" s="71">
        <v>368404.44669999997</v>
      </c>
      <c r="F21" s="72">
        <v>81.539849665446496</v>
      </c>
      <c r="G21" s="71">
        <v>325394.69839999999</v>
      </c>
      <c r="H21" s="72">
        <v>-7.6824442816429199</v>
      </c>
      <c r="I21" s="71">
        <v>39854.344599999997</v>
      </c>
      <c r="J21" s="72">
        <v>13.267249658943999</v>
      </c>
      <c r="K21" s="71">
        <v>40125.4378</v>
      </c>
      <c r="L21" s="72">
        <v>12.331312709549699</v>
      </c>
      <c r="M21" s="72">
        <v>-6.7561431068049998E-3</v>
      </c>
      <c r="N21" s="71">
        <v>619529.13179999997</v>
      </c>
      <c r="O21" s="71">
        <v>84312913.494900003</v>
      </c>
      <c r="P21" s="71">
        <v>28006</v>
      </c>
      <c r="Q21" s="71">
        <v>28935</v>
      </c>
      <c r="R21" s="72">
        <v>-3.21064454812511</v>
      </c>
      <c r="S21" s="71">
        <v>10.726145540241401</v>
      </c>
      <c r="T21" s="71">
        <v>11.029296692586801</v>
      </c>
      <c r="U21" s="73">
        <v>-2.8262822950530002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1173671.4898000001</v>
      </c>
      <c r="E22" s="71">
        <v>1348118.7313000001</v>
      </c>
      <c r="F22" s="72">
        <v>87.059949732188699</v>
      </c>
      <c r="G22" s="71">
        <v>1227700.2201</v>
      </c>
      <c r="H22" s="72">
        <v>-4.4008080649850303</v>
      </c>
      <c r="I22" s="71">
        <v>182276.07769999999</v>
      </c>
      <c r="J22" s="72">
        <v>15.530417095763401</v>
      </c>
      <c r="K22" s="71">
        <v>165257.5246</v>
      </c>
      <c r="L22" s="72">
        <v>13.4607391848915</v>
      </c>
      <c r="M22" s="72">
        <v>0.10298201634807699</v>
      </c>
      <c r="N22" s="71">
        <v>2403749.0367000001</v>
      </c>
      <c r="O22" s="71">
        <v>270887298.71079999</v>
      </c>
      <c r="P22" s="71">
        <v>72674</v>
      </c>
      <c r="Q22" s="71">
        <v>76370</v>
      </c>
      <c r="R22" s="72">
        <v>-4.8395967002749698</v>
      </c>
      <c r="S22" s="71">
        <v>16.149812722569301</v>
      </c>
      <c r="T22" s="71">
        <v>16.106816117585399</v>
      </c>
      <c r="U22" s="73">
        <v>0.26623593550256602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2431068.5386000001</v>
      </c>
      <c r="E23" s="71">
        <v>2784729.4408999998</v>
      </c>
      <c r="F23" s="72">
        <v>87.299990544657703</v>
      </c>
      <c r="G23" s="71">
        <v>2634312.4604000002</v>
      </c>
      <c r="H23" s="72">
        <v>-7.7152549234474099</v>
      </c>
      <c r="I23" s="71">
        <v>335042.63500000001</v>
      </c>
      <c r="J23" s="72">
        <v>13.7817025591941</v>
      </c>
      <c r="K23" s="71">
        <v>255997.51370000001</v>
      </c>
      <c r="L23" s="72">
        <v>9.7178112903557707</v>
      </c>
      <c r="M23" s="72">
        <v>0.30877300391531098</v>
      </c>
      <c r="N23" s="71">
        <v>5042506.1223999998</v>
      </c>
      <c r="O23" s="71">
        <v>585543346.58319998</v>
      </c>
      <c r="P23" s="71">
        <v>81494</v>
      </c>
      <c r="Q23" s="71">
        <v>80824</v>
      </c>
      <c r="R23" s="72">
        <v>0.82896169454618196</v>
      </c>
      <c r="S23" s="71">
        <v>29.8312579895452</v>
      </c>
      <c r="T23" s="71">
        <v>32.310174995051</v>
      </c>
      <c r="U23" s="73">
        <v>-8.3097970805472094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255414.58429999999</v>
      </c>
      <c r="E24" s="71">
        <v>307389.27240000002</v>
      </c>
      <c r="F24" s="72">
        <v>83.091573855457696</v>
      </c>
      <c r="G24" s="71">
        <v>292406.89750000002</v>
      </c>
      <c r="H24" s="72">
        <v>-12.650971477169101</v>
      </c>
      <c r="I24" s="71">
        <v>47291.429799999998</v>
      </c>
      <c r="J24" s="72">
        <v>18.515555769694501</v>
      </c>
      <c r="K24" s="71">
        <v>57955.567600000002</v>
      </c>
      <c r="L24" s="72">
        <v>19.820178010677701</v>
      </c>
      <c r="M24" s="72">
        <v>-0.18400540692832401</v>
      </c>
      <c r="N24" s="71">
        <v>494476.2757</v>
      </c>
      <c r="O24" s="71">
        <v>54615229.024599999</v>
      </c>
      <c r="P24" s="71">
        <v>25742</v>
      </c>
      <c r="Q24" s="71">
        <v>25519</v>
      </c>
      <c r="R24" s="72">
        <v>0.87385869352247802</v>
      </c>
      <c r="S24" s="71">
        <v>9.92209557532437</v>
      </c>
      <c r="T24" s="71">
        <v>9.3679882205415606</v>
      </c>
      <c r="U24" s="73">
        <v>5.5845798962151196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220861.3198</v>
      </c>
      <c r="E25" s="71">
        <v>256214.96280000001</v>
      </c>
      <c r="F25" s="72">
        <v>86.201569723468197</v>
      </c>
      <c r="G25" s="71">
        <v>238742.8474</v>
      </c>
      <c r="H25" s="72">
        <v>-7.4898694535717496</v>
      </c>
      <c r="I25" s="71">
        <v>17868.062600000001</v>
      </c>
      <c r="J25" s="72">
        <v>8.0901728814173293</v>
      </c>
      <c r="K25" s="71">
        <v>22356.8321</v>
      </c>
      <c r="L25" s="72">
        <v>9.3643987007252196</v>
      </c>
      <c r="M25" s="72">
        <v>-0.200778423343797</v>
      </c>
      <c r="N25" s="71">
        <v>426398.96010000003</v>
      </c>
      <c r="O25" s="71">
        <v>61953565.329899997</v>
      </c>
      <c r="P25" s="71">
        <v>17873</v>
      </c>
      <c r="Q25" s="71">
        <v>17424</v>
      </c>
      <c r="R25" s="72">
        <v>2.5769054178144999</v>
      </c>
      <c r="S25" s="71">
        <v>12.357260661332701</v>
      </c>
      <c r="T25" s="71">
        <v>11.796237390955</v>
      </c>
      <c r="U25" s="73">
        <v>4.5400294268553898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620339.24509999994</v>
      </c>
      <c r="E26" s="71">
        <v>627653.71990000003</v>
      </c>
      <c r="F26" s="72">
        <v>98.834632127860999</v>
      </c>
      <c r="G26" s="71">
        <v>544071.49439999997</v>
      </c>
      <c r="H26" s="72">
        <v>14.0179648235583</v>
      </c>
      <c r="I26" s="71">
        <v>121845.6623</v>
      </c>
      <c r="J26" s="72">
        <v>19.641778794820301</v>
      </c>
      <c r="K26" s="71">
        <v>114001.08620000001</v>
      </c>
      <c r="L26" s="72">
        <v>20.953328261705799</v>
      </c>
      <c r="M26" s="72">
        <v>6.8811415412635996E-2</v>
      </c>
      <c r="N26" s="71">
        <v>1233748.7535000001</v>
      </c>
      <c r="O26" s="71">
        <v>129956753.5914</v>
      </c>
      <c r="P26" s="71">
        <v>44571</v>
      </c>
      <c r="Q26" s="71">
        <v>42368</v>
      </c>
      <c r="R26" s="72">
        <v>5.1996790030211404</v>
      </c>
      <c r="S26" s="71">
        <v>13.9180015054632</v>
      </c>
      <c r="T26" s="71">
        <v>14.478132279078601</v>
      </c>
      <c r="U26" s="73">
        <v>-4.0245057697076199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222137.0558</v>
      </c>
      <c r="E27" s="71">
        <v>285797.57530000003</v>
      </c>
      <c r="F27" s="72">
        <v>77.725311548505601</v>
      </c>
      <c r="G27" s="71">
        <v>249158.8192</v>
      </c>
      <c r="H27" s="72">
        <v>-10.845196444083999</v>
      </c>
      <c r="I27" s="71">
        <v>61995.231200000002</v>
      </c>
      <c r="J27" s="72">
        <v>27.908549961073199</v>
      </c>
      <c r="K27" s="71">
        <v>80871.879700000005</v>
      </c>
      <c r="L27" s="72">
        <v>32.457963944308197</v>
      </c>
      <c r="M27" s="72">
        <v>-0.23341424200877101</v>
      </c>
      <c r="N27" s="71">
        <v>433824.36459999997</v>
      </c>
      <c r="O27" s="71">
        <v>48338637.388499998</v>
      </c>
      <c r="P27" s="71">
        <v>31068</v>
      </c>
      <c r="Q27" s="71">
        <v>30468</v>
      </c>
      <c r="R27" s="72">
        <v>1.9692792437967701</v>
      </c>
      <c r="S27" s="71">
        <v>7.1500275460280696</v>
      </c>
      <c r="T27" s="71">
        <v>6.9478570565839597</v>
      </c>
      <c r="U27" s="73">
        <v>2.8275483995361501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722993.2023</v>
      </c>
      <c r="E28" s="71">
        <v>823859.47129999998</v>
      </c>
      <c r="F28" s="72">
        <v>87.756859936217097</v>
      </c>
      <c r="G28" s="71">
        <v>780100.74179999996</v>
      </c>
      <c r="H28" s="72">
        <v>-7.3205339310702797</v>
      </c>
      <c r="I28" s="71">
        <v>19074.336500000001</v>
      </c>
      <c r="J28" s="72">
        <v>2.6382456210266398</v>
      </c>
      <c r="K28" s="71">
        <v>58414.954700000002</v>
      </c>
      <c r="L28" s="72">
        <v>7.4881296183892498</v>
      </c>
      <c r="M28" s="72">
        <v>-0.67346826513930302</v>
      </c>
      <c r="N28" s="71">
        <v>1404825.3592999999</v>
      </c>
      <c r="O28" s="71">
        <v>170845241.99689999</v>
      </c>
      <c r="P28" s="71">
        <v>40756</v>
      </c>
      <c r="Q28" s="71">
        <v>39612</v>
      </c>
      <c r="R28" s="72">
        <v>2.88801373321215</v>
      </c>
      <c r="S28" s="71">
        <v>17.739552514967102</v>
      </c>
      <c r="T28" s="71">
        <v>17.212767772392201</v>
      </c>
      <c r="U28" s="73">
        <v>2.9695492156888501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545970.13589999999</v>
      </c>
      <c r="E29" s="71">
        <v>548382.13029999996</v>
      </c>
      <c r="F29" s="72">
        <v>99.560161743658497</v>
      </c>
      <c r="G29" s="71">
        <v>478493.00540000002</v>
      </c>
      <c r="H29" s="72">
        <v>14.102009797111201</v>
      </c>
      <c r="I29" s="71">
        <v>80163.107199999999</v>
      </c>
      <c r="J29" s="72">
        <v>14.6826908522855</v>
      </c>
      <c r="K29" s="71">
        <v>72688.072899999999</v>
      </c>
      <c r="L29" s="72">
        <v>15.1910418918738</v>
      </c>
      <c r="M29" s="72">
        <v>0.102837150604938</v>
      </c>
      <c r="N29" s="71">
        <v>1068097.4069999999</v>
      </c>
      <c r="O29" s="71">
        <v>129878466.90109999</v>
      </c>
      <c r="P29" s="71">
        <v>89220</v>
      </c>
      <c r="Q29" s="71">
        <v>85520</v>
      </c>
      <c r="R29" s="72">
        <v>4.3264733395696799</v>
      </c>
      <c r="S29" s="71">
        <v>6.1193693779421698</v>
      </c>
      <c r="T29" s="71">
        <v>6.1053235629092599</v>
      </c>
      <c r="U29" s="73">
        <v>0.22953043304648399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1103127.4401</v>
      </c>
      <c r="E30" s="71">
        <v>1238733.7955</v>
      </c>
      <c r="F30" s="72">
        <v>89.052825078913401</v>
      </c>
      <c r="G30" s="71">
        <v>1009015.7794</v>
      </c>
      <c r="H30" s="72">
        <v>9.3270752173927995</v>
      </c>
      <c r="I30" s="71">
        <v>99304.957999999999</v>
      </c>
      <c r="J30" s="72">
        <v>9.0021292545309102</v>
      </c>
      <c r="K30" s="71">
        <v>127776.6134</v>
      </c>
      <c r="L30" s="72">
        <v>12.6634901067633</v>
      </c>
      <c r="M30" s="72">
        <v>-0.222823681442163</v>
      </c>
      <c r="N30" s="71">
        <v>2202616.5258999998</v>
      </c>
      <c r="O30" s="71">
        <v>238253253.8696</v>
      </c>
      <c r="P30" s="71">
        <v>66364</v>
      </c>
      <c r="Q30" s="71">
        <v>65564</v>
      </c>
      <c r="R30" s="72">
        <v>1.2201818070892501</v>
      </c>
      <c r="S30" s="71">
        <v>16.622377193960599</v>
      </c>
      <c r="T30" s="71">
        <v>16.769707244829501</v>
      </c>
      <c r="U30" s="73">
        <v>-0.88633562546293398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668268.87939999998</v>
      </c>
      <c r="E31" s="71">
        <v>738835.25879999995</v>
      </c>
      <c r="F31" s="72">
        <v>90.448969704746901</v>
      </c>
      <c r="G31" s="71">
        <v>597040.89060000004</v>
      </c>
      <c r="H31" s="72">
        <v>11.930169260001399</v>
      </c>
      <c r="I31" s="71">
        <v>29213.105800000001</v>
      </c>
      <c r="J31" s="72">
        <v>4.3714598570307199</v>
      </c>
      <c r="K31" s="71">
        <v>36823.7546</v>
      </c>
      <c r="L31" s="72">
        <v>6.1677106509394601</v>
      </c>
      <c r="M31" s="72">
        <v>-0.20667769711891301</v>
      </c>
      <c r="N31" s="71">
        <v>1406767.2368000001</v>
      </c>
      <c r="O31" s="71">
        <v>231450256.16299999</v>
      </c>
      <c r="P31" s="71">
        <v>29413</v>
      </c>
      <c r="Q31" s="71">
        <v>30660</v>
      </c>
      <c r="R31" s="72">
        <v>-4.0671885192433201</v>
      </c>
      <c r="S31" s="71">
        <v>22.7201876517186</v>
      </c>
      <c r="T31" s="71">
        <v>24.086704416177401</v>
      </c>
      <c r="U31" s="73">
        <v>-6.01454875904352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98441.942999999999</v>
      </c>
      <c r="E32" s="71">
        <v>160125.29370000001</v>
      </c>
      <c r="F32" s="72">
        <v>61.478071780735803</v>
      </c>
      <c r="G32" s="71">
        <v>125578.7442</v>
      </c>
      <c r="H32" s="72">
        <v>-21.609390484731399</v>
      </c>
      <c r="I32" s="71">
        <v>26842.472900000001</v>
      </c>
      <c r="J32" s="72">
        <v>27.267313181740001</v>
      </c>
      <c r="K32" s="71">
        <v>35066.769</v>
      </c>
      <c r="L32" s="72">
        <v>27.924127784039399</v>
      </c>
      <c r="M32" s="72">
        <v>-0.23453247432063101</v>
      </c>
      <c r="N32" s="71">
        <v>199967.36840000001</v>
      </c>
      <c r="O32" s="71">
        <v>24912768.845199998</v>
      </c>
      <c r="P32" s="71">
        <v>21903</v>
      </c>
      <c r="Q32" s="71">
        <v>23332</v>
      </c>
      <c r="R32" s="72">
        <v>-6.12463569346819</v>
      </c>
      <c r="S32" s="71">
        <v>4.4944502122996903</v>
      </c>
      <c r="T32" s="71">
        <v>4.3513383079033101</v>
      </c>
      <c r="U32" s="73">
        <v>3.1841915615113598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0</v>
      </c>
      <c r="O33" s="71">
        <v>172.99539999999999</v>
      </c>
      <c r="P33" s="74"/>
      <c r="Q33" s="71">
        <v>2</v>
      </c>
      <c r="R33" s="74"/>
      <c r="S33" s="74"/>
      <c r="T33" s="71">
        <v>0</v>
      </c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132079.75570000001</v>
      </c>
      <c r="E35" s="71">
        <v>148567.90539999999</v>
      </c>
      <c r="F35" s="72">
        <v>88.901943757228196</v>
      </c>
      <c r="G35" s="71">
        <v>173876.7285</v>
      </c>
      <c r="H35" s="72">
        <v>-24.038278820043502</v>
      </c>
      <c r="I35" s="71">
        <v>19071.3351</v>
      </c>
      <c r="J35" s="72">
        <v>14.4392567952032</v>
      </c>
      <c r="K35" s="71">
        <v>18638.091499999999</v>
      </c>
      <c r="L35" s="72">
        <v>10.7191408883679</v>
      </c>
      <c r="M35" s="72">
        <v>2.3245062403519E-2</v>
      </c>
      <c r="N35" s="71">
        <v>237620.95929999999</v>
      </c>
      <c r="O35" s="71">
        <v>35439501.276600003</v>
      </c>
      <c r="P35" s="71">
        <v>9544</v>
      </c>
      <c r="Q35" s="71">
        <v>7454</v>
      </c>
      <c r="R35" s="72">
        <v>28.0386369734371</v>
      </c>
      <c r="S35" s="71">
        <v>13.8390355930428</v>
      </c>
      <c r="T35" s="71">
        <v>14.159002361148399</v>
      </c>
      <c r="U35" s="73">
        <v>-2.3120597237749898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84956.91</v>
      </c>
      <c r="E36" s="74"/>
      <c r="F36" s="74"/>
      <c r="G36" s="74"/>
      <c r="H36" s="74"/>
      <c r="I36" s="71">
        <v>-1172.0999999999999</v>
      </c>
      <c r="J36" s="72">
        <v>-1.3796405730858201</v>
      </c>
      <c r="K36" s="74"/>
      <c r="L36" s="74"/>
      <c r="M36" s="74"/>
      <c r="N36" s="71">
        <v>137155.28</v>
      </c>
      <c r="O36" s="71">
        <v>10867081.18</v>
      </c>
      <c r="P36" s="71">
        <v>60</v>
      </c>
      <c r="Q36" s="71">
        <v>67</v>
      </c>
      <c r="R36" s="72">
        <v>-10.4477611940298</v>
      </c>
      <c r="S36" s="71">
        <v>1415.9485</v>
      </c>
      <c r="T36" s="71">
        <v>779.08014925373095</v>
      </c>
      <c r="U36" s="73">
        <v>44.978214302728396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178546.23</v>
      </c>
      <c r="E37" s="71">
        <v>176934.48199999999</v>
      </c>
      <c r="F37" s="72">
        <v>100.91092927833</v>
      </c>
      <c r="G37" s="71">
        <v>224136.81</v>
      </c>
      <c r="H37" s="72">
        <v>-20.340514349249499</v>
      </c>
      <c r="I37" s="71">
        <v>-10676.98</v>
      </c>
      <c r="J37" s="72">
        <v>-5.97995264307737</v>
      </c>
      <c r="K37" s="71">
        <v>-17502.02</v>
      </c>
      <c r="L37" s="72">
        <v>-7.8086325936377898</v>
      </c>
      <c r="M37" s="72">
        <v>-0.38995727350328702</v>
      </c>
      <c r="N37" s="71">
        <v>395600.09</v>
      </c>
      <c r="O37" s="71">
        <v>94205074.819999993</v>
      </c>
      <c r="P37" s="71">
        <v>84</v>
      </c>
      <c r="Q37" s="71">
        <v>82</v>
      </c>
      <c r="R37" s="72">
        <v>2.4390243902439002</v>
      </c>
      <c r="S37" s="71">
        <v>2125.5503571428599</v>
      </c>
      <c r="T37" s="71">
        <v>2646.9982926829298</v>
      </c>
      <c r="U37" s="73">
        <v>-24.532372699981298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429603.14</v>
      </c>
      <c r="E38" s="71">
        <v>180090.51149999999</v>
      </c>
      <c r="F38" s="72">
        <v>238.54845900640399</v>
      </c>
      <c r="G38" s="71">
        <v>273851.27</v>
      </c>
      <c r="H38" s="72">
        <v>56.874620300281997</v>
      </c>
      <c r="I38" s="71">
        <v>-41608.9</v>
      </c>
      <c r="J38" s="72">
        <v>-9.6854273458057101</v>
      </c>
      <c r="K38" s="71">
        <v>-7779.48</v>
      </c>
      <c r="L38" s="72">
        <v>-2.8407682754219099</v>
      </c>
      <c r="M38" s="72">
        <v>4.3485451469763996</v>
      </c>
      <c r="N38" s="71">
        <v>921775.01</v>
      </c>
      <c r="O38" s="71">
        <v>98582780.109999999</v>
      </c>
      <c r="P38" s="71">
        <v>201</v>
      </c>
      <c r="Q38" s="71">
        <v>222</v>
      </c>
      <c r="R38" s="72">
        <v>-9.4594594594594597</v>
      </c>
      <c r="S38" s="71">
        <v>2137.32905472637</v>
      </c>
      <c r="T38" s="71">
        <v>2216.99040540541</v>
      </c>
      <c r="U38" s="73">
        <v>-3.7271448915588699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218297.65</v>
      </c>
      <c r="E39" s="71">
        <v>102437.5551</v>
      </c>
      <c r="F39" s="72">
        <v>213.10314345837</v>
      </c>
      <c r="G39" s="71">
        <v>224669.52</v>
      </c>
      <c r="H39" s="72">
        <v>-2.8361078975020702</v>
      </c>
      <c r="I39" s="71">
        <v>-38692.300000000003</v>
      </c>
      <c r="J39" s="72">
        <v>-17.724560937783799</v>
      </c>
      <c r="K39" s="71">
        <v>-19906.03</v>
      </c>
      <c r="L39" s="72">
        <v>-8.8601382154553097</v>
      </c>
      <c r="M39" s="72">
        <v>0.94374769856169205</v>
      </c>
      <c r="N39" s="71">
        <v>463731.28</v>
      </c>
      <c r="O39" s="71">
        <v>62772681.659999996</v>
      </c>
      <c r="P39" s="71">
        <v>140</v>
      </c>
      <c r="Q39" s="71">
        <v>156</v>
      </c>
      <c r="R39" s="72">
        <v>-10.2564102564103</v>
      </c>
      <c r="S39" s="71">
        <v>1559.26892857143</v>
      </c>
      <c r="T39" s="71">
        <v>1573.2925</v>
      </c>
      <c r="U39" s="73">
        <v>-0.89936836241710405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10.15</v>
      </c>
      <c r="E40" s="74"/>
      <c r="F40" s="74"/>
      <c r="G40" s="71">
        <v>4.2300000000000004</v>
      </c>
      <c r="H40" s="72">
        <v>139.952718676123</v>
      </c>
      <c r="I40" s="71">
        <v>9.7100000000000009</v>
      </c>
      <c r="J40" s="72">
        <v>95.665024630541893</v>
      </c>
      <c r="K40" s="71">
        <v>0.08</v>
      </c>
      <c r="L40" s="72">
        <v>1.8912529550827399</v>
      </c>
      <c r="M40" s="72">
        <v>120.375</v>
      </c>
      <c r="N40" s="71">
        <v>19.5</v>
      </c>
      <c r="O40" s="71">
        <v>3702.54</v>
      </c>
      <c r="P40" s="71">
        <v>47</v>
      </c>
      <c r="Q40" s="71">
        <v>11</v>
      </c>
      <c r="R40" s="72">
        <v>327.27272727272702</v>
      </c>
      <c r="S40" s="71">
        <v>0.21595744680851101</v>
      </c>
      <c r="T40" s="71">
        <v>0.85</v>
      </c>
      <c r="U40" s="73">
        <v>-293.59605911330101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160148.71799999999</v>
      </c>
      <c r="E41" s="71">
        <v>95009.261199999994</v>
      </c>
      <c r="F41" s="72">
        <v>168.561165487728</v>
      </c>
      <c r="G41" s="71">
        <v>206354.71049999999</v>
      </c>
      <c r="H41" s="72">
        <v>-22.391537555911501</v>
      </c>
      <c r="I41" s="71">
        <v>8944.3688000000002</v>
      </c>
      <c r="J41" s="72">
        <v>5.58503927580613</v>
      </c>
      <c r="K41" s="71">
        <v>10587.533600000001</v>
      </c>
      <c r="L41" s="72">
        <v>5.1307448104025699</v>
      </c>
      <c r="M41" s="72">
        <v>-0.15519807181532799</v>
      </c>
      <c r="N41" s="71">
        <v>307728.20490000001</v>
      </c>
      <c r="O41" s="71">
        <v>39648504.709600002</v>
      </c>
      <c r="P41" s="71">
        <v>219</v>
      </c>
      <c r="Q41" s="71">
        <v>229</v>
      </c>
      <c r="R41" s="72">
        <v>-4.36681222707423</v>
      </c>
      <c r="S41" s="71">
        <v>731.272684931507</v>
      </c>
      <c r="T41" s="71">
        <v>644.45190786026205</v>
      </c>
      <c r="U41" s="73">
        <v>11.8725584669386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377959.44439999998</v>
      </c>
      <c r="E42" s="71">
        <v>299494.8787</v>
      </c>
      <c r="F42" s="72">
        <v>126.198967421609</v>
      </c>
      <c r="G42" s="71">
        <v>518338.56290000002</v>
      </c>
      <c r="H42" s="72">
        <v>-27.082514894243499</v>
      </c>
      <c r="I42" s="71">
        <v>21712.712500000001</v>
      </c>
      <c r="J42" s="72">
        <v>5.7447201867037103</v>
      </c>
      <c r="K42" s="71">
        <v>32567.201099999998</v>
      </c>
      <c r="L42" s="72">
        <v>6.28299791506792</v>
      </c>
      <c r="M42" s="72">
        <v>-0.33329510161682302</v>
      </c>
      <c r="N42" s="71">
        <v>775778.36820000003</v>
      </c>
      <c r="O42" s="71">
        <v>102682967.4227</v>
      </c>
      <c r="P42" s="71">
        <v>1937</v>
      </c>
      <c r="Q42" s="71">
        <v>2045</v>
      </c>
      <c r="R42" s="72">
        <v>-5.2811735941320297</v>
      </c>
      <c r="S42" s="71">
        <v>195.126197418689</v>
      </c>
      <c r="T42" s="71">
        <v>194.532481075795</v>
      </c>
      <c r="U42" s="73">
        <v>0.30427300421386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70456.47</v>
      </c>
      <c r="E43" s="71">
        <v>75859.818599999999</v>
      </c>
      <c r="F43" s="72">
        <v>92.877192827877394</v>
      </c>
      <c r="G43" s="71">
        <v>77784.67</v>
      </c>
      <c r="H43" s="72">
        <v>-9.42113658128266</v>
      </c>
      <c r="I43" s="71">
        <v>-1999.69</v>
      </c>
      <c r="J43" s="72">
        <v>-2.8381921489963902</v>
      </c>
      <c r="K43" s="71">
        <v>-14231.19</v>
      </c>
      <c r="L43" s="72">
        <v>-18.295623032147599</v>
      </c>
      <c r="M43" s="72">
        <v>-0.85948539791823497</v>
      </c>
      <c r="N43" s="71">
        <v>163662.51999999999</v>
      </c>
      <c r="O43" s="71">
        <v>42859528.710000001</v>
      </c>
      <c r="P43" s="71">
        <v>60</v>
      </c>
      <c r="Q43" s="71">
        <v>58</v>
      </c>
      <c r="R43" s="72">
        <v>3.4482758620689702</v>
      </c>
      <c r="S43" s="71">
        <v>1174.2745</v>
      </c>
      <c r="T43" s="71">
        <v>1607.00086206897</v>
      </c>
      <c r="U43" s="73">
        <v>-36.8505287365914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46038.48</v>
      </c>
      <c r="E44" s="71">
        <v>15492.5201</v>
      </c>
      <c r="F44" s="72">
        <v>297.16585618630199</v>
      </c>
      <c r="G44" s="71">
        <v>47536.78</v>
      </c>
      <c r="H44" s="72">
        <v>-3.1518752427068102</v>
      </c>
      <c r="I44" s="71">
        <v>5919.95</v>
      </c>
      <c r="J44" s="72">
        <v>12.8586999397026</v>
      </c>
      <c r="K44" s="71">
        <v>6295.88</v>
      </c>
      <c r="L44" s="72">
        <v>13.244228994896201</v>
      </c>
      <c r="M44" s="72">
        <v>-5.9710477328029997E-2</v>
      </c>
      <c r="N44" s="71">
        <v>105380.39</v>
      </c>
      <c r="O44" s="71">
        <v>16192368.85</v>
      </c>
      <c r="P44" s="71">
        <v>37</v>
      </c>
      <c r="Q44" s="71">
        <v>60</v>
      </c>
      <c r="R44" s="72">
        <v>-38.3333333333333</v>
      </c>
      <c r="S44" s="71">
        <v>1244.2832432432399</v>
      </c>
      <c r="T44" s="71">
        <v>989.031833333333</v>
      </c>
      <c r="U44" s="73">
        <v>20.513931317164801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5921.5087999999996</v>
      </c>
      <c r="E45" s="77"/>
      <c r="F45" s="77"/>
      <c r="G45" s="76">
        <v>20433.367399999999</v>
      </c>
      <c r="H45" s="78">
        <v>-71.0203967653418</v>
      </c>
      <c r="I45" s="76">
        <v>833.11770000000001</v>
      </c>
      <c r="J45" s="78">
        <v>14.0693483390585</v>
      </c>
      <c r="K45" s="76">
        <v>2731.9124000000002</v>
      </c>
      <c r="L45" s="78">
        <v>13.3698589494358</v>
      </c>
      <c r="M45" s="78">
        <v>-0.69504230809157697</v>
      </c>
      <c r="N45" s="76">
        <v>17731.280500000001</v>
      </c>
      <c r="O45" s="76">
        <v>4614796.4321999997</v>
      </c>
      <c r="P45" s="76">
        <v>15</v>
      </c>
      <c r="Q45" s="76">
        <v>22</v>
      </c>
      <c r="R45" s="78">
        <v>-31.818181818181799</v>
      </c>
      <c r="S45" s="76">
        <v>394.76725333333297</v>
      </c>
      <c r="T45" s="76">
        <v>536.80780454545504</v>
      </c>
      <c r="U45" s="79">
        <v>-35.9808342796319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30:C30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5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58678</v>
      </c>
      <c r="D2" s="32">
        <v>526675.04021623905</v>
      </c>
      <c r="E2" s="32">
        <v>382918.04454615398</v>
      </c>
      <c r="F2" s="32">
        <v>143756.99567008499</v>
      </c>
      <c r="G2" s="32">
        <v>382918.04454615398</v>
      </c>
      <c r="H2" s="32">
        <v>0.27295198118950598</v>
      </c>
    </row>
    <row r="3" spans="1:8" ht="14.25" x14ac:dyDescent="0.2">
      <c r="A3" s="32">
        <v>2</v>
      </c>
      <c r="B3" s="33">
        <v>13</v>
      </c>
      <c r="C3" s="32">
        <v>13668</v>
      </c>
      <c r="D3" s="32">
        <v>200499.60800087001</v>
      </c>
      <c r="E3" s="32">
        <v>177302.03851397001</v>
      </c>
      <c r="F3" s="32">
        <v>23197.5694868996</v>
      </c>
      <c r="G3" s="32">
        <v>177302.03851397001</v>
      </c>
      <c r="H3" s="32">
        <v>0.115698827135857</v>
      </c>
    </row>
    <row r="4" spans="1:8" ht="14.25" x14ac:dyDescent="0.2">
      <c r="A4" s="32">
        <v>3</v>
      </c>
      <c r="B4" s="33">
        <v>14</v>
      </c>
      <c r="C4" s="32">
        <v>107387</v>
      </c>
      <c r="D4" s="32">
        <v>145573.24468717899</v>
      </c>
      <c r="E4" s="32">
        <v>104697.862717949</v>
      </c>
      <c r="F4" s="32">
        <v>40875.381969230802</v>
      </c>
      <c r="G4" s="32">
        <v>104697.862717949</v>
      </c>
      <c r="H4" s="32">
        <v>0.28078911105586302</v>
      </c>
    </row>
    <row r="5" spans="1:8" ht="14.25" x14ac:dyDescent="0.2">
      <c r="A5" s="32">
        <v>4</v>
      </c>
      <c r="B5" s="33">
        <v>15</v>
      </c>
      <c r="C5" s="32">
        <v>3312</v>
      </c>
      <c r="D5" s="32">
        <v>53594.0072470085</v>
      </c>
      <c r="E5" s="32">
        <v>41327.751876923103</v>
      </c>
      <c r="F5" s="32">
        <v>12266.255370085501</v>
      </c>
      <c r="G5" s="32">
        <v>41327.751876923103</v>
      </c>
      <c r="H5" s="32">
        <v>0.22887363718767501</v>
      </c>
    </row>
    <row r="6" spans="1:8" ht="14.25" x14ac:dyDescent="0.2">
      <c r="A6" s="32">
        <v>5</v>
      </c>
      <c r="B6" s="33">
        <v>16</v>
      </c>
      <c r="C6" s="32">
        <v>3683</v>
      </c>
      <c r="D6" s="32">
        <v>169331.40455812</v>
      </c>
      <c r="E6" s="32">
        <v>143128.513091453</v>
      </c>
      <c r="F6" s="32">
        <v>26202.891466666701</v>
      </c>
      <c r="G6" s="32">
        <v>143128.513091453</v>
      </c>
      <c r="H6" s="32">
        <v>0.154743247627601</v>
      </c>
    </row>
    <row r="7" spans="1:8" ht="14.25" x14ac:dyDescent="0.2">
      <c r="A7" s="32">
        <v>6</v>
      </c>
      <c r="B7" s="33">
        <v>17</v>
      </c>
      <c r="C7" s="32">
        <v>19848</v>
      </c>
      <c r="D7" s="32">
        <v>259605.35038632501</v>
      </c>
      <c r="E7" s="32">
        <v>187695.52892136801</v>
      </c>
      <c r="F7" s="32">
        <v>71909.821464957306</v>
      </c>
      <c r="G7" s="32">
        <v>187695.52892136801</v>
      </c>
      <c r="H7" s="32">
        <v>0.276996684998774</v>
      </c>
    </row>
    <row r="8" spans="1:8" ht="14.25" x14ac:dyDescent="0.2">
      <c r="A8" s="32">
        <v>7</v>
      </c>
      <c r="B8" s="33">
        <v>18</v>
      </c>
      <c r="C8" s="32">
        <v>67465</v>
      </c>
      <c r="D8" s="32">
        <v>177212.37882307699</v>
      </c>
      <c r="E8" s="32">
        <v>139827.59862649601</v>
      </c>
      <c r="F8" s="32">
        <v>37384.780196581203</v>
      </c>
      <c r="G8" s="32">
        <v>139827.59862649601</v>
      </c>
      <c r="H8" s="32">
        <v>0.21096032029401801</v>
      </c>
    </row>
    <row r="9" spans="1:8" ht="14.25" x14ac:dyDescent="0.2">
      <c r="A9" s="32">
        <v>8</v>
      </c>
      <c r="B9" s="33">
        <v>19</v>
      </c>
      <c r="C9" s="32">
        <v>18853</v>
      </c>
      <c r="D9" s="32">
        <v>120660.06550854701</v>
      </c>
      <c r="E9" s="32">
        <v>96546.110332478595</v>
      </c>
      <c r="F9" s="32">
        <v>24113.955176068401</v>
      </c>
      <c r="G9" s="32">
        <v>96546.110332478595</v>
      </c>
      <c r="H9" s="32">
        <v>0.19985034049530001</v>
      </c>
    </row>
    <row r="10" spans="1:8" ht="14.25" x14ac:dyDescent="0.2">
      <c r="A10" s="32">
        <v>9</v>
      </c>
      <c r="B10" s="33">
        <v>21</v>
      </c>
      <c r="C10" s="32">
        <v>183598</v>
      </c>
      <c r="D10" s="32">
        <v>754974.58492136805</v>
      </c>
      <c r="E10" s="32">
        <v>705303.10009145294</v>
      </c>
      <c r="F10" s="32">
        <v>49671.484829914501</v>
      </c>
      <c r="G10" s="32">
        <v>705303.10009145294</v>
      </c>
      <c r="H10" s="35">
        <v>6.5792260854831197E-2</v>
      </c>
    </row>
    <row r="11" spans="1:8" ht="14.25" x14ac:dyDescent="0.2">
      <c r="A11" s="32">
        <v>10</v>
      </c>
      <c r="B11" s="33">
        <v>22</v>
      </c>
      <c r="C11" s="32">
        <v>33622</v>
      </c>
      <c r="D11" s="32">
        <v>411610.13167179498</v>
      </c>
      <c r="E11" s="32">
        <v>357282.72807094001</v>
      </c>
      <c r="F11" s="32">
        <v>54327.403600854697</v>
      </c>
      <c r="G11" s="32">
        <v>357282.72807094001</v>
      </c>
      <c r="H11" s="32">
        <v>0.13198752756692</v>
      </c>
    </row>
    <row r="12" spans="1:8" ht="14.25" x14ac:dyDescent="0.2">
      <c r="A12" s="32">
        <v>11</v>
      </c>
      <c r="B12" s="33">
        <v>23</v>
      </c>
      <c r="C12" s="32">
        <v>236852.682</v>
      </c>
      <c r="D12" s="32">
        <v>1707232.2059297201</v>
      </c>
      <c r="E12" s="32">
        <v>1440295.5208594101</v>
      </c>
      <c r="F12" s="32">
        <v>266936.685070312</v>
      </c>
      <c r="G12" s="32">
        <v>1440295.5208594101</v>
      </c>
      <c r="H12" s="32">
        <v>0.156356401983962</v>
      </c>
    </row>
    <row r="13" spans="1:8" ht="14.25" x14ac:dyDescent="0.2">
      <c r="A13" s="32">
        <v>12</v>
      </c>
      <c r="B13" s="33">
        <v>24</v>
      </c>
      <c r="C13" s="32">
        <v>20686</v>
      </c>
      <c r="D13" s="32">
        <v>391502.45835726499</v>
      </c>
      <c r="E13" s="32">
        <v>355634.291838462</v>
      </c>
      <c r="F13" s="32">
        <v>35868.166518803402</v>
      </c>
      <c r="G13" s="32">
        <v>355634.291838462</v>
      </c>
      <c r="H13" s="32">
        <v>9.1616708281489198E-2</v>
      </c>
    </row>
    <row r="14" spans="1:8" ht="14.25" x14ac:dyDescent="0.2">
      <c r="A14" s="32">
        <v>13</v>
      </c>
      <c r="B14" s="33">
        <v>25</v>
      </c>
      <c r="C14" s="32">
        <v>82785</v>
      </c>
      <c r="D14" s="32">
        <v>826289.29720000003</v>
      </c>
      <c r="E14" s="32">
        <v>750495.03410000005</v>
      </c>
      <c r="F14" s="32">
        <v>75794.263099999996</v>
      </c>
      <c r="G14" s="32">
        <v>750495.03410000005</v>
      </c>
      <c r="H14" s="32">
        <v>9.1728482211786797E-2</v>
      </c>
    </row>
    <row r="15" spans="1:8" ht="14.25" x14ac:dyDescent="0.2">
      <c r="A15" s="32">
        <v>14</v>
      </c>
      <c r="B15" s="33">
        <v>26</v>
      </c>
      <c r="C15" s="32">
        <v>52815</v>
      </c>
      <c r="D15" s="32">
        <v>300396.46563724399</v>
      </c>
      <c r="E15" s="32">
        <v>260542.087427933</v>
      </c>
      <c r="F15" s="32">
        <v>39854.378209310897</v>
      </c>
      <c r="G15" s="32">
        <v>260542.087427933</v>
      </c>
      <c r="H15" s="32">
        <v>0.13267259361646</v>
      </c>
    </row>
    <row r="16" spans="1:8" ht="14.25" x14ac:dyDescent="0.2">
      <c r="A16" s="32">
        <v>15</v>
      </c>
      <c r="B16" s="33">
        <v>27</v>
      </c>
      <c r="C16" s="32">
        <v>170342.389</v>
      </c>
      <c r="D16" s="32">
        <v>1173672.2856999999</v>
      </c>
      <c r="E16" s="32">
        <v>991395.4118</v>
      </c>
      <c r="F16" s="32">
        <v>182276.87390000001</v>
      </c>
      <c r="G16" s="32">
        <v>991395.4118</v>
      </c>
      <c r="H16" s="32">
        <v>0.155304744025106</v>
      </c>
    </row>
    <row r="17" spans="1:8" ht="14.25" x14ac:dyDescent="0.2">
      <c r="A17" s="32">
        <v>16</v>
      </c>
      <c r="B17" s="33">
        <v>29</v>
      </c>
      <c r="C17" s="32">
        <v>191015</v>
      </c>
      <c r="D17" s="32">
        <v>2431070.44772051</v>
      </c>
      <c r="E17" s="32">
        <v>2096025.93746923</v>
      </c>
      <c r="F17" s="32">
        <v>335044.51025128202</v>
      </c>
      <c r="G17" s="32">
        <v>2096025.93746923</v>
      </c>
      <c r="H17" s="32">
        <v>0.13781768873272901</v>
      </c>
    </row>
    <row r="18" spans="1:8" ht="14.25" x14ac:dyDescent="0.2">
      <c r="A18" s="32">
        <v>17</v>
      </c>
      <c r="B18" s="33">
        <v>31</v>
      </c>
      <c r="C18" s="32">
        <v>27909.411</v>
      </c>
      <c r="D18" s="32">
        <v>255414.61612011999</v>
      </c>
      <c r="E18" s="32">
        <v>208123.16117469899</v>
      </c>
      <c r="F18" s="32">
        <v>47291.454945420199</v>
      </c>
      <c r="G18" s="32">
        <v>208123.16117469899</v>
      </c>
      <c r="H18" s="32">
        <v>0.18515563307927299</v>
      </c>
    </row>
    <row r="19" spans="1:8" ht="14.25" x14ac:dyDescent="0.2">
      <c r="A19" s="32">
        <v>18</v>
      </c>
      <c r="B19" s="33">
        <v>32</v>
      </c>
      <c r="C19" s="32">
        <v>17255.902999999998</v>
      </c>
      <c r="D19" s="32">
        <v>220861.31696891299</v>
      </c>
      <c r="E19" s="32">
        <v>202993.25406988501</v>
      </c>
      <c r="F19" s="32">
        <v>17868.0628990285</v>
      </c>
      <c r="G19" s="32">
        <v>202993.25406988501</v>
      </c>
      <c r="H19" s="32">
        <v>8.0901731205123006E-2</v>
      </c>
    </row>
    <row r="20" spans="1:8" ht="14.25" x14ac:dyDescent="0.2">
      <c r="A20" s="32">
        <v>19</v>
      </c>
      <c r="B20" s="33">
        <v>33</v>
      </c>
      <c r="C20" s="32">
        <v>54794.508999999998</v>
      </c>
      <c r="D20" s="32">
        <v>620339.28920303297</v>
      </c>
      <c r="E20" s="32">
        <v>498493.56550120498</v>
      </c>
      <c r="F20" s="32">
        <v>121845.723701828</v>
      </c>
      <c r="G20" s="32">
        <v>498493.56550120498</v>
      </c>
      <c r="H20" s="32">
        <v>0.196417872964916</v>
      </c>
    </row>
    <row r="21" spans="1:8" ht="14.25" x14ac:dyDescent="0.2">
      <c r="A21" s="32">
        <v>20</v>
      </c>
      <c r="B21" s="33">
        <v>34</v>
      </c>
      <c r="C21" s="32">
        <v>39953.737000000001</v>
      </c>
      <c r="D21" s="32">
        <v>222136.99241095199</v>
      </c>
      <c r="E21" s="32">
        <v>160141.83914713899</v>
      </c>
      <c r="F21" s="32">
        <v>61995.153263813103</v>
      </c>
      <c r="G21" s="32">
        <v>160141.83914713899</v>
      </c>
      <c r="H21" s="32">
        <v>0.27908522840321098</v>
      </c>
    </row>
    <row r="22" spans="1:8" ht="14.25" x14ac:dyDescent="0.2">
      <c r="A22" s="32">
        <v>21</v>
      </c>
      <c r="B22" s="33">
        <v>35</v>
      </c>
      <c r="C22" s="32">
        <v>29103.116999999998</v>
      </c>
      <c r="D22" s="32">
        <v>722993.201169912</v>
      </c>
      <c r="E22" s="32">
        <v>703918.86343097303</v>
      </c>
      <c r="F22" s="32">
        <v>19074.337738938098</v>
      </c>
      <c r="G22" s="32">
        <v>703918.86343097303</v>
      </c>
      <c r="H22" s="32">
        <v>2.63824579651274E-2</v>
      </c>
    </row>
    <row r="23" spans="1:8" ht="14.25" x14ac:dyDescent="0.2">
      <c r="A23" s="32">
        <v>22</v>
      </c>
      <c r="B23" s="33">
        <v>36</v>
      </c>
      <c r="C23" s="32">
        <v>117692.239</v>
      </c>
      <c r="D23" s="32">
        <v>545970.13561946899</v>
      </c>
      <c r="E23" s="32">
        <v>465807.02461226698</v>
      </c>
      <c r="F23" s="32">
        <v>80163.111007201805</v>
      </c>
      <c r="G23" s="32">
        <v>465807.02461226698</v>
      </c>
      <c r="H23" s="32">
        <v>0.14682691557157601</v>
      </c>
    </row>
    <row r="24" spans="1:8" ht="14.25" x14ac:dyDescent="0.2">
      <c r="A24" s="32">
        <v>23</v>
      </c>
      <c r="B24" s="33">
        <v>37</v>
      </c>
      <c r="C24" s="32">
        <v>117526.534</v>
      </c>
      <c r="D24" s="32">
        <v>1103127.4699663699</v>
      </c>
      <c r="E24" s="32">
        <v>1003822.47418722</v>
      </c>
      <c r="F24" s="32">
        <v>99304.995779147401</v>
      </c>
      <c r="G24" s="32">
        <v>1003822.47418722</v>
      </c>
      <c r="H24" s="32">
        <v>9.0021324355357299E-2</v>
      </c>
    </row>
    <row r="25" spans="1:8" ht="14.25" x14ac:dyDescent="0.2">
      <c r="A25" s="32">
        <v>24</v>
      </c>
      <c r="B25" s="33">
        <v>38</v>
      </c>
      <c r="C25" s="32">
        <v>136937.69</v>
      </c>
      <c r="D25" s="32">
        <v>668268.85987345094</v>
      </c>
      <c r="E25" s="32">
        <v>639055.77082743403</v>
      </c>
      <c r="F25" s="32">
        <v>29213.0890460177</v>
      </c>
      <c r="G25" s="32">
        <v>639055.77082743403</v>
      </c>
      <c r="H25" s="32">
        <v>4.3714574776909002E-2</v>
      </c>
    </row>
    <row r="26" spans="1:8" ht="14.25" x14ac:dyDescent="0.2">
      <c r="A26" s="32">
        <v>25</v>
      </c>
      <c r="B26" s="33">
        <v>39</v>
      </c>
      <c r="C26" s="32">
        <v>63669.760000000002</v>
      </c>
      <c r="D26" s="32">
        <v>98441.846788374605</v>
      </c>
      <c r="E26" s="32">
        <v>71599.480375449697</v>
      </c>
      <c r="F26" s="32">
        <v>26842.366412924799</v>
      </c>
      <c r="G26" s="32">
        <v>71599.480375449697</v>
      </c>
      <c r="H26" s="32">
        <v>0.27267231658736801</v>
      </c>
    </row>
    <row r="27" spans="1:8" ht="14.25" x14ac:dyDescent="0.2">
      <c r="A27" s="32">
        <v>26</v>
      </c>
      <c r="B27" s="33">
        <v>42</v>
      </c>
      <c r="C27" s="32">
        <v>7188.2449999999999</v>
      </c>
      <c r="D27" s="32">
        <v>132079.7542</v>
      </c>
      <c r="E27" s="32">
        <v>113008.42049999999</v>
      </c>
      <c r="F27" s="32">
        <v>19071.333699999999</v>
      </c>
      <c r="G27" s="32">
        <v>113008.42049999999</v>
      </c>
      <c r="H27" s="32">
        <v>0.14439255899220901</v>
      </c>
    </row>
    <row r="28" spans="1:8" ht="14.25" x14ac:dyDescent="0.2">
      <c r="A28" s="32">
        <v>27</v>
      </c>
      <c r="B28" s="33">
        <v>75</v>
      </c>
      <c r="C28" s="32">
        <v>229</v>
      </c>
      <c r="D28" s="32">
        <v>160148.717968376</v>
      </c>
      <c r="E28" s="32">
        <v>151204.34940170901</v>
      </c>
      <c r="F28" s="32">
        <v>8944.3685666666697</v>
      </c>
      <c r="G28" s="32">
        <v>151204.34940170901</v>
      </c>
      <c r="H28" s="32">
        <v>5.5850391312110802E-2</v>
      </c>
    </row>
    <row r="29" spans="1:8" ht="14.25" x14ac:dyDescent="0.2">
      <c r="A29" s="32">
        <v>28</v>
      </c>
      <c r="B29" s="33">
        <v>76</v>
      </c>
      <c r="C29" s="32">
        <v>2037</v>
      </c>
      <c r="D29" s="32">
        <v>377959.44245555601</v>
      </c>
      <c r="E29" s="32">
        <v>356246.73249829101</v>
      </c>
      <c r="F29" s="32">
        <v>21712.709957265</v>
      </c>
      <c r="G29" s="32">
        <v>356246.73249829101</v>
      </c>
      <c r="H29" s="32">
        <v>5.7447195435045E-2</v>
      </c>
    </row>
    <row r="30" spans="1:8" ht="14.25" x14ac:dyDescent="0.2">
      <c r="A30" s="32">
        <v>29</v>
      </c>
      <c r="B30" s="33">
        <v>99</v>
      </c>
      <c r="C30" s="32">
        <v>17</v>
      </c>
      <c r="D30" s="32">
        <v>5921.5089630133898</v>
      </c>
      <c r="E30" s="32">
        <v>5088.39119582482</v>
      </c>
      <c r="F30" s="32">
        <v>833.11776718856402</v>
      </c>
      <c r="G30" s="32">
        <v>5088.39119582482</v>
      </c>
      <c r="H30" s="32">
        <v>0.14069349086395699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61</v>
      </c>
      <c r="D32" s="38">
        <v>84956.91</v>
      </c>
      <c r="E32" s="38">
        <v>86129.01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72</v>
      </c>
      <c r="D33" s="38">
        <v>178546.23</v>
      </c>
      <c r="E33" s="38">
        <v>189223.21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162</v>
      </c>
      <c r="D34" s="38">
        <v>429603.14</v>
      </c>
      <c r="E34" s="38">
        <v>471212.04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126</v>
      </c>
      <c r="D35" s="38">
        <v>218297.65</v>
      </c>
      <c r="E35" s="38">
        <v>256989.95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52</v>
      </c>
      <c r="D36" s="38">
        <v>10.15</v>
      </c>
      <c r="E36" s="38">
        <v>0.44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50</v>
      </c>
      <c r="D37" s="38">
        <v>70456.47</v>
      </c>
      <c r="E37" s="38">
        <v>72456.160000000003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33</v>
      </c>
      <c r="D38" s="38">
        <v>46038.48</v>
      </c>
      <c r="E38" s="38">
        <v>40118.53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2015-07-03T01:55:22Z</dcterms:modified>
</cp:coreProperties>
</file>