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<sst xmlns="http://schemas.openxmlformats.org/spreadsheetml/2006/main" count="117" uniqueCount="74">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</sst>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2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14" fontId="21" fillId="33" borderId="17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0" fontId="20" fillId="0" borderId="0" xfId="62" applyFont="1" applyAlignment="1">
      <alignment horizontal="right" vertical="center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49" fontId="21" fillId="33" borderId="13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49" fontId="22" fillId="33" borderId="15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3" xfId="62" applyNumberFormat="1" applyFont="1" applyFill="1" applyBorder="1" applyAlignment="1">
      <alignment horizontal="left" vertical="top" wrapText="1"/>
    </xf>
    <xf numFmtId="0" fontId="21" fillId="33" borderId="15" xfId="62" applyFont="1" applyFill="1" applyBorder="1" applyAlignment="1">
      <alignment vertical="center" wrapText="1"/>
    </xf>
    <xf numFmtId="0" fontId="21" fillId="33" borderId="13" xfId="62" applyFont="1" applyFill="1" applyBorder="1" applyAlignment="1">
      <alignment vertical="center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0" fontId="21" fillId="35" borderId="13" xfId="62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15372301.937399996</v>
      </c>
      <c r="F3" s="25">
        <f>RA!I7</f>
        <v>1804656.9909000001</v>
      </c>
      <c r="G3" s="16">
        <f>SUM(G4:G40)</f>
        <v>13567644.946500001</v>
      </c>
      <c r="H3" s="27">
        <f>RA!J7</f>
        <v>11.7396665655478</v>
      </c>
      <c r="I3" s="20">
        <f>SUM(I4:I40)</f>
        <v>15372307.107804568</v>
      </c>
      <c r="J3" s="21">
        <f>SUM(J4:J40)</f>
        <v>13567645.078119971</v>
      </c>
      <c r="K3" s="22">
        <f>E3-I3</f>
        <v>-5.1704045720398426</v>
      </c>
      <c r="L3" s="22">
        <f>G3-J3</f>
        <v>-0.13161996938288212</v>
      </c>
    </row>
    <row r="4" spans="1:13" x14ac:dyDescent="0.15">
      <c r="A4" s="44">
        <f>RA!A8</f>
        <v>42188</v>
      </c>
      <c r="B4" s="12">
        <v>12</v>
      </c>
      <c r="C4" s="41" t="s">
        <v>6</v>
      </c>
      <c r="D4" s="41"/>
      <c r="E4" s="15">
        <f>VLOOKUP(C4,RA!B8:D36,3,0)</f>
        <v>505920.31640000001</v>
      </c>
      <c r="F4" s="25">
        <f>VLOOKUP(C4,RA!B8:I39,8,0)</f>
        <v>130291.455</v>
      </c>
      <c r="G4" s="16">
        <f t="shared" ref="G4:G40" si="0">E4-F4</f>
        <v>375628.86139999999</v>
      </c>
      <c r="H4" s="27">
        <f>RA!J8</f>
        <v>25.7533549803101</v>
      </c>
      <c r="I4" s="20">
        <f>VLOOKUP(B4,RMS!B:D,3,FALSE)</f>
        <v>505921.06127265003</v>
      </c>
      <c r="J4" s="21">
        <f>VLOOKUP(B4,RMS!B:E,4,FALSE)</f>
        <v>375628.87394700898</v>
      </c>
      <c r="K4" s="22">
        <f t="shared" ref="K4:K40" si="1">E4-I4</f>
        <v>-0.74487265001516789</v>
      </c>
      <c r="L4" s="22">
        <f t="shared" ref="L4:L40" si="2">G4-J4</f>
        <v>-1.2547008984256536E-2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104090.8575</v>
      </c>
      <c r="F5" s="25">
        <f>VLOOKUP(C5,RA!B9:I40,8,0)</f>
        <v>22936.4935</v>
      </c>
      <c r="G5" s="16">
        <f t="shared" si="0"/>
        <v>81154.364000000001</v>
      </c>
      <c r="H5" s="27">
        <f>RA!J9</f>
        <v>22.035070178954001</v>
      </c>
      <c r="I5" s="20">
        <f>VLOOKUP(B5,RMS!B:D,3,FALSE)</f>
        <v>104090.893062007</v>
      </c>
      <c r="J5" s="21">
        <f>VLOOKUP(B5,RMS!B:E,4,FALSE)</f>
        <v>81154.398162703306</v>
      </c>
      <c r="K5" s="22">
        <f t="shared" si="1"/>
        <v>-3.5562007004045881E-2</v>
      </c>
      <c r="L5" s="22">
        <f t="shared" si="2"/>
        <v>-3.4162703304900788E-2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151982.0852</v>
      </c>
      <c r="F6" s="25">
        <f>VLOOKUP(C6,RA!B10:I41,8,0)</f>
        <v>40234.431799999998</v>
      </c>
      <c r="G6" s="16">
        <f t="shared" si="0"/>
        <v>111747.65340000001</v>
      </c>
      <c r="H6" s="27">
        <f>RA!J10</f>
        <v>26.4731410593911</v>
      </c>
      <c r="I6" s="20">
        <f>VLOOKUP(B6,RMS!B:D,3,FALSE)</f>
        <v>151984.121039316</v>
      </c>
      <c r="J6" s="21">
        <f>VLOOKUP(B6,RMS!B:E,4,FALSE)</f>
        <v>111747.65333162399</v>
      </c>
      <c r="K6" s="22">
        <f>E6-I6</f>
        <v>-2.0358393159986008</v>
      </c>
      <c r="L6" s="22">
        <f t="shared" si="2"/>
        <v>6.8376015406101942E-5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50483.618000000002</v>
      </c>
      <c r="F7" s="25">
        <f>VLOOKUP(C7,RA!B11:I42,8,0)</f>
        <v>11400.436100000001</v>
      </c>
      <c r="G7" s="16">
        <f t="shared" si="0"/>
        <v>39083.181900000003</v>
      </c>
      <c r="H7" s="27">
        <f>RA!J11</f>
        <v>22.582446646355699</v>
      </c>
      <c r="I7" s="20">
        <f>VLOOKUP(B7,RMS!B:D,3,FALSE)</f>
        <v>50483.661309401701</v>
      </c>
      <c r="J7" s="21">
        <f>VLOOKUP(B7,RMS!B:E,4,FALSE)</f>
        <v>39083.181703418799</v>
      </c>
      <c r="K7" s="22">
        <f t="shared" si="1"/>
        <v>-4.330940169893438E-2</v>
      </c>
      <c r="L7" s="22">
        <f t="shared" si="2"/>
        <v>1.965812043636106E-4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136881.0759</v>
      </c>
      <c r="F8" s="25">
        <f>VLOOKUP(C8,RA!B12:I43,8,0)</f>
        <v>20017.595799999999</v>
      </c>
      <c r="G8" s="16">
        <f t="shared" si="0"/>
        <v>116863.4801</v>
      </c>
      <c r="H8" s="27">
        <f>RA!J12</f>
        <v>14.624078360272399</v>
      </c>
      <c r="I8" s="20">
        <f>VLOOKUP(B8,RMS!B:D,3,FALSE)</f>
        <v>136881.09702564101</v>
      </c>
      <c r="J8" s="21">
        <f>VLOOKUP(B8,RMS!B:E,4,FALSE)</f>
        <v>116863.480226496</v>
      </c>
      <c r="K8" s="22">
        <f t="shared" si="1"/>
        <v>-2.1125641011167318E-2</v>
      </c>
      <c r="L8" s="22">
        <f t="shared" si="2"/>
        <v>-1.2649600103031844E-4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245377.78719999999</v>
      </c>
      <c r="F9" s="25">
        <f>VLOOKUP(C9,RA!B13:I44,8,0)</f>
        <v>66381.232199999999</v>
      </c>
      <c r="G9" s="16">
        <f t="shared" si="0"/>
        <v>178996.55499999999</v>
      </c>
      <c r="H9" s="27">
        <f>RA!J13</f>
        <v>27.052665588631601</v>
      </c>
      <c r="I9" s="20">
        <f>VLOOKUP(B9,RMS!B:D,3,FALSE)</f>
        <v>245378.01653675199</v>
      </c>
      <c r="J9" s="21">
        <f>VLOOKUP(B9,RMS!B:E,4,FALSE)</f>
        <v>178996.55434358999</v>
      </c>
      <c r="K9" s="22">
        <f t="shared" si="1"/>
        <v>-0.22933675200329162</v>
      </c>
      <c r="L9" s="22">
        <f t="shared" si="2"/>
        <v>6.5641000401228666E-4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189281.97510000001</v>
      </c>
      <c r="F10" s="25">
        <f>VLOOKUP(C10,RA!B14:I45,8,0)</f>
        <v>37678.617700000003</v>
      </c>
      <c r="G10" s="16">
        <f t="shared" si="0"/>
        <v>151603.35740000001</v>
      </c>
      <c r="H10" s="27">
        <f>RA!J14</f>
        <v>19.906078051063201</v>
      </c>
      <c r="I10" s="20">
        <f>VLOOKUP(B10,RMS!B:D,3,FALSE)</f>
        <v>189282.00649914501</v>
      </c>
      <c r="J10" s="21">
        <f>VLOOKUP(B10,RMS!B:E,4,FALSE)</f>
        <v>151603.35919059801</v>
      </c>
      <c r="K10" s="22">
        <f t="shared" si="1"/>
        <v>-3.139914499479346E-2</v>
      </c>
      <c r="L10" s="22">
        <f t="shared" si="2"/>
        <v>-1.7905980057548732E-3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112517.4241</v>
      </c>
      <c r="F11" s="25">
        <f>VLOOKUP(C11,RA!B15:I46,8,0)</f>
        <v>20072.537799999998</v>
      </c>
      <c r="G11" s="16">
        <f t="shared" si="0"/>
        <v>92444.886300000013</v>
      </c>
      <c r="H11" s="27">
        <f>RA!J15</f>
        <v>17.839492825716</v>
      </c>
      <c r="I11" s="20">
        <f>VLOOKUP(B11,RMS!B:D,3,FALSE)</f>
        <v>112517.579950427</v>
      </c>
      <c r="J11" s="21">
        <f>VLOOKUP(B11,RMS!B:E,4,FALSE)</f>
        <v>92444.886950427404</v>
      </c>
      <c r="K11" s="22">
        <f t="shared" si="1"/>
        <v>-0.15585042699240148</v>
      </c>
      <c r="L11" s="22">
        <f t="shared" si="2"/>
        <v>-6.5042739151977003E-4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754364.28509999998</v>
      </c>
      <c r="F12" s="25">
        <f>VLOOKUP(C12,RA!B16:I47,8,0)</f>
        <v>42313.227099999996</v>
      </c>
      <c r="G12" s="16">
        <f t="shared" si="0"/>
        <v>712051.05799999996</v>
      </c>
      <c r="H12" s="27">
        <f>RA!J16</f>
        <v>5.6091238590902899</v>
      </c>
      <c r="I12" s="20">
        <f>VLOOKUP(B12,RMS!B:D,3,FALSE)</f>
        <v>754363.733047863</v>
      </c>
      <c r="J12" s="21">
        <f>VLOOKUP(B12,RMS!B:E,4,FALSE)</f>
        <v>712051.05764273496</v>
      </c>
      <c r="K12" s="22">
        <f t="shared" si="1"/>
        <v>0.55205213697627187</v>
      </c>
      <c r="L12" s="22">
        <f t="shared" si="2"/>
        <v>3.5726500209420919E-4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429331.56089999998</v>
      </c>
      <c r="F13" s="25">
        <f>VLOOKUP(C13,RA!B17:I48,8,0)</f>
        <v>56997.6368</v>
      </c>
      <c r="G13" s="16">
        <f t="shared" si="0"/>
        <v>372333.9241</v>
      </c>
      <c r="H13" s="27">
        <f>RA!J17</f>
        <v>13.2759018881624</v>
      </c>
      <c r="I13" s="20">
        <f>VLOOKUP(B13,RMS!B:D,3,FALSE)</f>
        <v>429331.45425042702</v>
      </c>
      <c r="J13" s="21">
        <f>VLOOKUP(B13,RMS!B:E,4,FALSE)</f>
        <v>372333.92558034201</v>
      </c>
      <c r="K13" s="22">
        <f t="shared" si="1"/>
        <v>0.10664957296103239</v>
      </c>
      <c r="L13" s="22">
        <f t="shared" si="2"/>
        <v>-1.480342005379498E-3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1825287.6368</v>
      </c>
      <c r="F14" s="25">
        <f>VLOOKUP(C14,RA!B18:I49,8,0)</f>
        <v>287227.47470000002</v>
      </c>
      <c r="G14" s="16">
        <f t="shared" si="0"/>
        <v>1538060.1620999998</v>
      </c>
      <c r="H14" s="27">
        <f>RA!J18</f>
        <v>15.7360116240941</v>
      </c>
      <c r="I14" s="20">
        <f>VLOOKUP(B14,RMS!B:D,3,FALSE)</f>
        <v>1825287.4473806999</v>
      </c>
      <c r="J14" s="21">
        <f>VLOOKUP(B14,RMS!B:E,4,FALSE)</f>
        <v>1538060.1478873501</v>
      </c>
      <c r="K14" s="22">
        <f t="shared" si="1"/>
        <v>0.1894193000625819</v>
      </c>
      <c r="L14" s="22">
        <f t="shared" si="2"/>
        <v>1.4212649781256914E-2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419111.89649999997</v>
      </c>
      <c r="F15" s="25">
        <f>VLOOKUP(C15,RA!B19:I50,8,0)</f>
        <v>26300.074700000001</v>
      </c>
      <c r="G15" s="16">
        <f t="shared" si="0"/>
        <v>392811.82179999998</v>
      </c>
      <c r="H15" s="27">
        <f>RA!J19</f>
        <v>6.2751916420487497</v>
      </c>
      <c r="I15" s="20">
        <f>VLOOKUP(B15,RMS!B:D,3,FALSE)</f>
        <v>419111.94857265003</v>
      </c>
      <c r="J15" s="21">
        <f>VLOOKUP(B15,RMS!B:E,4,FALSE)</f>
        <v>392811.82344615401</v>
      </c>
      <c r="K15" s="22">
        <f t="shared" si="1"/>
        <v>-5.2072650054469705E-2</v>
      </c>
      <c r="L15" s="22">
        <f t="shared" si="2"/>
        <v>-1.6461540362797678E-3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808940.72790000006</v>
      </c>
      <c r="F16" s="25">
        <f>VLOOKUP(C16,RA!B20:I51,8,0)</f>
        <v>64669.831700000002</v>
      </c>
      <c r="G16" s="16">
        <f t="shared" si="0"/>
        <v>744270.89620000008</v>
      </c>
      <c r="H16" s="27">
        <f>RA!J20</f>
        <v>7.9943844424649102</v>
      </c>
      <c r="I16" s="20">
        <f>VLOOKUP(B16,RMS!B:D,3,FALSE)</f>
        <v>808940.81299999997</v>
      </c>
      <c r="J16" s="21">
        <f>VLOOKUP(B16,RMS!B:E,4,FALSE)</f>
        <v>744270.89619999996</v>
      </c>
      <c r="K16" s="22">
        <f t="shared" si="1"/>
        <v>-8.5099999909289181E-2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306558.52789999999</v>
      </c>
      <c r="F17" s="25">
        <f>VLOOKUP(C17,RA!B21:I52,8,0)</f>
        <v>38417.752200000003</v>
      </c>
      <c r="G17" s="16">
        <f t="shared" si="0"/>
        <v>268140.7757</v>
      </c>
      <c r="H17" s="27">
        <f>RA!J21</f>
        <v>12.5319469868188</v>
      </c>
      <c r="I17" s="20">
        <f>VLOOKUP(B17,RMS!B:D,3,FALSE)</f>
        <v>306558.57881314598</v>
      </c>
      <c r="J17" s="21">
        <f>VLOOKUP(B17,RMS!B:E,4,FALSE)</f>
        <v>268140.77568891901</v>
      </c>
      <c r="K17" s="22">
        <f t="shared" si="1"/>
        <v>-5.0913145998492837E-2</v>
      </c>
      <c r="L17" s="22">
        <f t="shared" si="2"/>
        <v>1.108099240809679E-5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1140693.7512999999</v>
      </c>
      <c r="F18" s="25">
        <f>VLOOKUP(C18,RA!B22:I53,8,0)</f>
        <v>161628.47029999999</v>
      </c>
      <c r="G18" s="16">
        <f t="shared" si="0"/>
        <v>979065.28099999996</v>
      </c>
      <c r="H18" s="27">
        <f>RA!J22</f>
        <v>14.1693132022332</v>
      </c>
      <c r="I18" s="20">
        <f>VLOOKUP(B18,RMS!B:D,3,FALSE)</f>
        <v>1140694.6266000001</v>
      </c>
      <c r="J18" s="21">
        <f>VLOOKUP(B18,RMS!B:E,4,FALSE)</f>
        <v>979065.27350000001</v>
      </c>
      <c r="K18" s="22">
        <f t="shared" si="1"/>
        <v>-0.87530000018887222</v>
      </c>
      <c r="L18" s="22">
        <f t="shared" si="2"/>
        <v>7.4999999487772584E-3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2255119.3413999998</v>
      </c>
      <c r="F19" s="25">
        <f>VLOOKUP(C19,RA!B23:I54,8,0)</f>
        <v>287151.23499999999</v>
      </c>
      <c r="G19" s="16">
        <f t="shared" si="0"/>
        <v>1967968.1063999999</v>
      </c>
      <c r="H19" s="27">
        <f>RA!J23</f>
        <v>12.7333054942331</v>
      </c>
      <c r="I19" s="20">
        <f>VLOOKUP(B19,RMS!B:D,3,FALSE)</f>
        <v>2255121.1017102599</v>
      </c>
      <c r="J19" s="21">
        <f>VLOOKUP(B19,RMS!B:E,4,FALSE)</f>
        <v>1967968.1370119699</v>
      </c>
      <c r="K19" s="22">
        <f t="shared" si="1"/>
        <v>-1.7603102601133287</v>
      </c>
      <c r="L19" s="22">
        <f t="shared" si="2"/>
        <v>-3.0611969996243715E-2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265119.43939999997</v>
      </c>
      <c r="F20" s="25">
        <f>VLOOKUP(C20,RA!B24:I55,8,0)</f>
        <v>41930.135699999999</v>
      </c>
      <c r="G20" s="16">
        <f t="shared" si="0"/>
        <v>223189.30369999999</v>
      </c>
      <c r="H20" s="27">
        <f>RA!J24</f>
        <v>15.8155644093445</v>
      </c>
      <c r="I20" s="20">
        <f>VLOOKUP(B20,RMS!B:D,3,FALSE)</f>
        <v>265119.46936135698</v>
      </c>
      <c r="J20" s="21">
        <f>VLOOKUP(B20,RMS!B:E,4,FALSE)</f>
        <v>223189.30064110999</v>
      </c>
      <c r="K20" s="22">
        <f t="shared" si="1"/>
        <v>-2.9961357009597123E-2</v>
      </c>
      <c r="L20" s="22">
        <f t="shared" si="2"/>
        <v>3.0588899971917272E-3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233273.2905</v>
      </c>
      <c r="F21" s="25">
        <f>VLOOKUP(C21,RA!B25:I56,8,0)</f>
        <v>15906.637500000001</v>
      </c>
      <c r="G21" s="16">
        <f t="shared" si="0"/>
        <v>217366.65299999999</v>
      </c>
      <c r="H21" s="27">
        <f>RA!J25</f>
        <v>6.8188850364761304</v>
      </c>
      <c r="I21" s="20">
        <f>VLOOKUP(B21,RMS!B:D,3,FALSE)</f>
        <v>233273.287936601</v>
      </c>
      <c r="J21" s="21">
        <f>VLOOKUP(B21,RMS!B:E,4,FALSE)</f>
        <v>217366.65982420999</v>
      </c>
      <c r="K21" s="22">
        <f t="shared" si="1"/>
        <v>2.5633990007918328E-3</v>
      </c>
      <c r="L21" s="22">
        <f t="shared" si="2"/>
        <v>-6.8242099951021373E-3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572847.00670000003</v>
      </c>
      <c r="F22" s="25">
        <f>VLOOKUP(C22,RA!B26:I57,8,0)</f>
        <v>111148.52370000001</v>
      </c>
      <c r="G22" s="16">
        <f t="shared" si="0"/>
        <v>461698.48300000001</v>
      </c>
      <c r="H22" s="27">
        <f>RA!J26</f>
        <v>19.4028287483413</v>
      </c>
      <c r="I22" s="20">
        <f>VLOOKUP(B22,RMS!B:D,3,FALSE)</f>
        <v>572847.04009489401</v>
      </c>
      <c r="J22" s="21">
        <f>VLOOKUP(B22,RMS!B:E,4,FALSE)</f>
        <v>461698.49636275898</v>
      </c>
      <c r="K22" s="22">
        <f t="shared" si="1"/>
        <v>-3.3394893980585039E-2</v>
      </c>
      <c r="L22" s="22">
        <f t="shared" si="2"/>
        <v>-1.3362758967559785E-2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236646.7242</v>
      </c>
      <c r="F23" s="25">
        <f>VLOOKUP(C23,RA!B27:I58,8,0)</f>
        <v>65121.618399999999</v>
      </c>
      <c r="G23" s="16">
        <f t="shared" si="0"/>
        <v>171525.10579999999</v>
      </c>
      <c r="H23" s="27">
        <f>RA!J27</f>
        <v>27.518495605695801</v>
      </c>
      <c r="I23" s="20">
        <f>VLOOKUP(B23,RMS!B:D,3,FALSE)</f>
        <v>236646.676429846</v>
      </c>
      <c r="J23" s="21">
        <f>VLOOKUP(B23,RMS!B:E,4,FALSE)</f>
        <v>171525.11043948401</v>
      </c>
      <c r="K23" s="22">
        <f t="shared" si="1"/>
        <v>4.7770153993042186E-2</v>
      </c>
      <c r="L23" s="22">
        <f t="shared" si="2"/>
        <v>-4.6394840173888952E-3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726106.82220000005</v>
      </c>
      <c r="F24" s="25">
        <f>VLOOKUP(C24,RA!B28:I59,8,0)</f>
        <v>25750.749899999999</v>
      </c>
      <c r="G24" s="16">
        <f t="shared" si="0"/>
        <v>700356.0723</v>
      </c>
      <c r="H24" s="27">
        <f>RA!J28</f>
        <v>3.54641343569517</v>
      </c>
      <c r="I24" s="20">
        <f>VLOOKUP(B24,RMS!B:D,3,FALSE)</f>
        <v>726106.82128938101</v>
      </c>
      <c r="J24" s="21">
        <f>VLOOKUP(B24,RMS!B:E,4,FALSE)</f>
        <v>700356.07951681397</v>
      </c>
      <c r="K24" s="22">
        <f t="shared" si="1"/>
        <v>9.1061904095113277E-4</v>
      </c>
      <c r="L24" s="22">
        <f t="shared" si="2"/>
        <v>-7.2168139740824699E-3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548895.04200000002</v>
      </c>
      <c r="F25" s="25">
        <f>VLOOKUP(C25,RA!B29:I60,8,0)</f>
        <v>81182.324999999997</v>
      </c>
      <c r="G25" s="16">
        <f t="shared" si="0"/>
        <v>467712.717</v>
      </c>
      <c r="H25" s="27">
        <f>RA!J29</f>
        <v>14.7901363262815</v>
      </c>
      <c r="I25" s="20">
        <f>VLOOKUP(B25,RMS!B:D,3,FALSE)</f>
        <v>548895.04321061901</v>
      </c>
      <c r="J25" s="21">
        <f>VLOOKUP(B25,RMS!B:E,4,FALSE)</f>
        <v>467712.69562958099</v>
      </c>
      <c r="K25" s="22">
        <f t="shared" si="1"/>
        <v>-1.2106189969927073E-3</v>
      </c>
      <c r="L25" s="22">
        <f t="shared" si="2"/>
        <v>2.137041901005432E-2</v>
      </c>
      <c r="M25" s="34"/>
    </row>
    <row r="26" spans="1:13" x14ac:dyDescent="0.15">
      <c r="A26" s="44"/>
      <c r="B26" s="12">
        <v>37</v>
      </c>
      <c r="C26" s="41" t="s">
        <v>28</v>
      </c>
      <c r="D26" s="41"/>
      <c r="E26" s="15">
        <f>VLOOKUP(C26,RA!B30:D57,3,0)</f>
        <v>1038239.718</v>
      </c>
      <c r="F26" s="25">
        <f>VLOOKUP(C26,RA!B30:I61,8,0)</f>
        <v>114009.58199999999</v>
      </c>
      <c r="G26" s="16">
        <f t="shared" si="0"/>
        <v>924230.13599999994</v>
      </c>
      <c r="H26" s="27">
        <f>RA!J30</f>
        <v>10.9810460940197</v>
      </c>
      <c r="I26" s="20">
        <f>VLOOKUP(B26,RMS!B:D,3,FALSE)</f>
        <v>1038239.73081858</v>
      </c>
      <c r="J26" s="21">
        <f>VLOOKUP(B26,RMS!B:E,4,FALSE)</f>
        <v>924230.150313208</v>
      </c>
      <c r="K26" s="22">
        <f t="shared" si="1"/>
        <v>-1.2818580027669668E-2</v>
      </c>
      <c r="L26" s="22">
        <f t="shared" si="2"/>
        <v>-1.431320805568248E-2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676971.8321</v>
      </c>
      <c r="F27" s="25">
        <f>VLOOKUP(C27,RA!B31:I62,8,0)</f>
        <v>21287.292399999998</v>
      </c>
      <c r="G27" s="16">
        <f t="shared" si="0"/>
        <v>655684.53969999996</v>
      </c>
      <c r="H27" s="27">
        <f>RA!J31</f>
        <v>3.1444871692764198</v>
      </c>
      <c r="I27" s="20">
        <f>VLOOKUP(B27,RMS!B:D,3,FALSE)</f>
        <v>676971.80352477904</v>
      </c>
      <c r="J27" s="21">
        <f>VLOOKUP(B27,RMS!B:E,4,FALSE)</f>
        <v>655684.58546106203</v>
      </c>
      <c r="K27" s="22">
        <f t="shared" si="1"/>
        <v>2.8575220960192382E-2</v>
      </c>
      <c r="L27" s="22">
        <f t="shared" si="2"/>
        <v>-4.5761062065139413E-2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101671.6683</v>
      </c>
      <c r="F28" s="25">
        <f>VLOOKUP(C28,RA!B32:I63,8,0)</f>
        <v>27610.874500000002</v>
      </c>
      <c r="G28" s="16">
        <f t="shared" si="0"/>
        <v>74060.793799999999</v>
      </c>
      <c r="H28" s="27">
        <f>RA!J32</f>
        <v>27.156901191519101</v>
      </c>
      <c r="I28" s="20">
        <f>VLOOKUP(B28,RMS!B:D,3,FALSE)</f>
        <v>101671.573228651</v>
      </c>
      <c r="J28" s="21">
        <f>VLOOKUP(B28,RMS!B:E,4,FALSE)</f>
        <v>74060.803507110104</v>
      </c>
      <c r="K28" s="22">
        <f t="shared" si="1"/>
        <v>9.5071349001955241E-2</v>
      </c>
      <c r="L28" s="22">
        <f t="shared" si="2"/>
        <v>-9.7071101045003161E-3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137649.27129999999</v>
      </c>
      <c r="F30" s="25">
        <f>VLOOKUP(C30,RA!B34:I66,8,0)</f>
        <v>18148.8177</v>
      </c>
      <c r="G30" s="16">
        <f t="shared" si="0"/>
        <v>119500.45359999999</v>
      </c>
      <c r="H30" s="27">
        <f>RA!J34</f>
        <v>0</v>
      </c>
      <c r="I30" s="20">
        <f>VLOOKUP(B30,RMS!B:D,3,FALSE)</f>
        <v>137649.27129999999</v>
      </c>
      <c r="J30" s="21">
        <f>VLOOKUP(B30,RMS!B:E,4,FALSE)</f>
        <v>119500.4485</v>
      </c>
      <c r="K30" s="22">
        <f t="shared" si="1"/>
        <v>0</v>
      </c>
      <c r="L30" s="22">
        <f t="shared" si="2"/>
        <v>5.0999999948544428E-3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74741.960000000006</v>
      </c>
      <c r="F31" s="25">
        <f>VLOOKUP(C31,RA!B35:I67,8,0)</f>
        <v>2773.22</v>
      </c>
      <c r="G31" s="16">
        <f t="shared" si="0"/>
        <v>71968.740000000005</v>
      </c>
      <c r="H31" s="27">
        <f>RA!J35</f>
        <v>13.1848265730703</v>
      </c>
      <c r="I31" s="20">
        <f>VLOOKUP(B31,RMS!B:D,3,FALSE)</f>
        <v>74741.960000000006</v>
      </c>
      <c r="J31" s="21">
        <f>VLOOKUP(B31,RMS!B:E,4,FALSE)</f>
        <v>71968.740000000005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164004.32</v>
      </c>
      <c r="F32" s="25">
        <f>VLOOKUP(C32,RA!B34:I67,8,0)</f>
        <v>-13751.41</v>
      </c>
      <c r="G32" s="16">
        <f t="shared" si="0"/>
        <v>177755.73</v>
      </c>
      <c r="H32" s="27">
        <f>RA!J35</f>
        <v>13.1848265730703</v>
      </c>
      <c r="I32" s="20">
        <f>VLOOKUP(B32,RMS!B:D,3,FALSE)</f>
        <v>164004.32</v>
      </c>
      <c r="J32" s="21">
        <f>VLOOKUP(B32,RMS!B:E,4,FALSE)</f>
        <v>177755.73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341537.6</v>
      </c>
      <c r="F33" s="25">
        <f>VLOOKUP(C33,RA!B34:I68,8,0)</f>
        <v>-25662.36</v>
      </c>
      <c r="G33" s="16">
        <f t="shared" si="0"/>
        <v>367199.95999999996</v>
      </c>
      <c r="H33" s="27">
        <f>RA!J34</f>
        <v>0</v>
      </c>
      <c r="I33" s="20">
        <f>VLOOKUP(B33,RMS!B:D,3,FALSE)</f>
        <v>341537.6</v>
      </c>
      <c r="J33" s="21">
        <f>VLOOKUP(B33,RMS!B:E,4,FALSE)</f>
        <v>367199.96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190034.12</v>
      </c>
      <c r="F34" s="25">
        <f>VLOOKUP(C34,RA!B35:I69,8,0)</f>
        <v>-32745.599999999999</v>
      </c>
      <c r="G34" s="16">
        <f t="shared" si="0"/>
        <v>222779.72</v>
      </c>
      <c r="H34" s="27">
        <f>RA!J35</f>
        <v>13.1848265730703</v>
      </c>
      <c r="I34" s="20">
        <f>VLOOKUP(B34,RMS!B:D,3,FALSE)</f>
        <v>190034.12</v>
      </c>
      <c r="J34" s="21">
        <f>VLOOKUP(B34,RMS!B:E,4,FALSE)</f>
        <v>222779.72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3.7103923953827298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128898.2049</v>
      </c>
      <c r="F36" s="25">
        <f>VLOOKUP(C36,RA!B8:I70,8,0)</f>
        <v>7023.3882999999996</v>
      </c>
      <c r="G36" s="16">
        <f t="shared" si="0"/>
        <v>121874.81659999999</v>
      </c>
      <c r="H36" s="27">
        <f>RA!J36</f>
        <v>3.7103923953827298</v>
      </c>
      <c r="I36" s="20">
        <f>VLOOKUP(B36,RMS!B:D,3,FALSE)</f>
        <v>128898.20512820499</v>
      </c>
      <c r="J36" s="21">
        <f>VLOOKUP(B36,RMS!B:E,4,FALSE)</f>
        <v>121874.81581196599</v>
      </c>
      <c r="K36" s="22">
        <f t="shared" si="1"/>
        <v>-2.282049972563982E-4</v>
      </c>
      <c r="L36" s="22">
        <f t="shared" si="2"/>
        <v>7.8803399810567498E-4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334153.77879999997</v>
      </c>
      <c r="F37" s="25">
        <f>VLOOKUP(C37,RA!B8:I71,8,0)</f>
        <v>21003.396799999999</v>
      </c>
      <c r="G37" s="16">
        <f t="shared" si="0"/>
        <v>313150.38199999998</v>
      </c>
      <c r="H37" s="27">
        <f>RA!J37</f>
        <v>-8.3847852300475996</v>
      </c>
      <c r="I37" s="20">
        <f>VLOOKUP(B37,RMS!B:D,3,FALSE)</f>
        <v>334153.77363076899</v>
      </c>
      <c r="J37" s="21">
        <f>VLOOKUP(B37,RMS!B:E,4,FALSE)</f>
        <v>313150.38204102602</v>
      </c>
      <c r="K37" s="22">
        <f t="shared" si="1"/>
        <v>5.169230978935957E-3</v>
      </c>
      <c r="L37" s="22">
        <f t="shared" si="2"/>
        <v>-4.1026039980351925E-5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69448.72</v>
      </c>
      <c r="F38" s="25">
        <f>VLOOKUP(C38,RA!B9:I72,8,0)</f>
        <v>-4016.71</v>
      </c>
      <c r="G38" s="16">
        <f t="shared" si="0"/>
        <v>73465.430000000008</v>
      </c>
      <c r="H38" s="27">
        <f>RA!J38</f>
        <v>-7.5137730077156997</v>
      </c>
      <c r="I38" s="20">
        <f>VLOOKUP(B38,RMS!B:D,3,FALSE)</f>
        <v>69448.72</v>
      </c>
      <c r="J38" s="21">
        <f>VLOOKUP(B38,RMS!B:E,4,FALSE)</f>
        <v>73465.429999999993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45710.29</v>
      </c>
      <c r="F39" s="25">
        <f>VLOOKUP(C39,RA!B10:I73,8,0)</f>
        <v>5474.63</v>
      </c>
      <c r="G39" s="16">
        <f t="shared" si="0"/>
        <v>40235.660000000003</v>
      </c>
      <c r="H39" s="27">
        <f>RA!J39</f>
        <v>-17.2314319133848</v>
      </c>
      <c r="I39" s="20">
        <f>VLOOKUP(B39,RMS!B:D,3,FALSE)</f>
        <v>45710.29</v>
      </c>
      <c r="J39" s="21">
        <f>VLOOKUP(B39,RMS!B:E,4,FALSE)</f>
        <v>40235.660000000003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50409.2618</v>
      </c>
      <c r="F40" s="25">
        <f>VLOOKUP(C40,RA!B8:I74,8,0)</f>
        <v>8743.3765999999996</v>
      </c>
      <c r="G40" s="16">
        <f t="shared" si="0"/>
        <v>41665.885200000004</v>
      </c>
      <c r="H40" s="27">
        <f>RA!J40</f>
        <v>0</v>
      </c>
      <c r="I40" s="20">
        <f>VLOOKUP(B40,RMS!B:D,3,FALSE)</f>
        <v>50409.261780500703</v>
      </c>
      <c r="J40" s="21">
        <f>VLOOKUP(B40,RMS!B:E,4,FALSE)</f>
        <v>41665.885258301198</v>
      </c>
      <c r="K40" s="22">
        <f t="shared" si="1"/>
        <v>1.9499297195579857E-5</v>
      </c>
      <c r="L40" s="22">
        <f t="shared" si="2"/>
        <v>-5.8301193348597735E-5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topLeftCell="A19"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61" t="s">
        <v>46</v>
      </c>
      <c r="W1" s="49"/>
    </row>
    <row r="2" spans="1:23" ht="12.75" x14ac:dyDescent="0.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61"/>
      <c r="W2" s="49"/>
    </row>
    <row r="3" spans="1:23" ht="23.25" thickBot="1" x14ac:dyDescent="0.2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62" t="s">
        <v>47</v>
      </c>
      <c r="W3" s="49"/>
    </row>
    <row r="4" spans="1:23" ht="14.25" thickTop="1" thickBot="1" x14ac:dyDescent="0.2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60"/>
      <c r="W4" s="49"/>
    </row>
    <row r="5" spans="1:23" ht="14.25" thickTop="1" thickBot="1" x14ac:dyDescent="0.25">
      <c r="A5" s="63"/>
      <c r="B5" s="64"/>
      <c r="C5" s="65"/>
      <c r="D5" s="66" t="s">
        <v>0</v>
      </c>
      <c r="E5" s="66" t="s">
        <v>59</v>
      </c>
      <c r="F5" s="66" t="s">
        <v>60</v>
      </c>
      <c r="G5" s="66" t="s">
        <v>48</v>
      </c>
      <c r="H5" s="66" t="s">
        <v>49</v>
      </c>
      <c r="I5" s="66" t="s">
        <v>1</v>
      </c>
      <c r="J5" s="66" t="s">
        <v>2</v>
      </c>
      <c r="K5" s="66" t="s">
        <v>50</v>
      </c>
      <c r="L5" s="66" t="s">
        <v>51</v>
      </c>
      <c r="M5" s="66" t="s">
        <v>52</v>
      </c>
      <c r="N5" s="66" t="s">
        <v>53</v>
      </c>
      <c r="O5" s="66" t="s">
        <v>54</v>
      </c>
      <c r="P5" s="66" t="s">
        <v>61</v>
      </c>
      <c r="Q5" s="66" t="s">
        <v>62</v>
      </c>
      <c r="R5" s="66" t="s">
        <v>55</v>
      </c>
      <c r="S5" s="66" t="s">
        <v>56</v>
      </c>
      <c r="T5" s="66" t="s">
        <v>57</v>
      </c>
      <c r="U5" s="67" t="s">
        <v>58</v>
      </c>
      <c r="V5" s="60"/>
      <c r="W5" s="60"/>
    </row>
    <row r="6" spans="1:23" ht="13.5" thickBot="1" x14ac:dyDescent="0.25">
      <c r="A6" s="68" t="s">
        <v>3</v>
      </c>
      <c r="B6" s="58" t="s">
        <v>4</v>
      </c>
      <c r="C6" s="57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9"/>
      <c r="V6" s="60"/>
      <c r="W6" s="60"/>
    </row>
    <row r="7" spans="1:23" ht="13.5" thickBot="1" x14ac:dyDescent="0.25">
      <c r="A7" s="56" t="s">
        <v>5</v>
      </c>
      <c r="B7" s="55"/>
      <c r="C7" s="54"/>
      <c r="D7" s="70">
        <v>15372301.9374</v>
      </c>
      <c r="E7" s="70">
        <v>20064386.671799999</v>
      </c>
      <c r="F7" s="71">
        <v>76.614860891837694</v>
      </c>
      <c r="G7" s="70">
        <v>16922532.690699998</v>
      </c>
      <c r="H7" s="71">
        <v>-9.1607490535500702</v>
      </c>
      <c r="I7" s="70">
        <v>1804656.9909000001</v>
      </c>
      <c r="J7" s="71">
        <v>11.7396665655478</v>
      </c>
      <c r="K7" s="70">
        <v>1821415.9084000001</v>
      </c>
      <c r="L7" s="71">
        <v>10.763258323625401</v>
      </c>
      <c r="M7" s="71">
        <v>-9.2010382816529995E-3</v>
      </c>
      <c r="N7" s="70">
        <v>47164278.9005</v>
      </c>
      <c r="O7" s="70">
        <v>4204864521.7094998</v>
      </c>
      <c r="P7" s="70">
        <v>880998</v>
      </c>
      <c r="Q7" s="70">
        <v>894705</v>
      </c>
      <c r="R7" s="71">
        <v>-1.53201334518082</v>
      </c>
      <c r="S7" s="70">
        <v>17.4487364754517</v>
      </c>
      <c r="T7" s="70">
        <v>17.672267098317299</v>
      </c>
      <c r="U7" s="72">
        <v>-1.2810705415838799</v>
      </c>
      <c r="V7" s="60"/>
      <c r="W7" s="60"/>
    </row>
    <row r="8" spans="1:23" ht="13.5" thickBot="1" x14ac:dyDescent="0.25">
      <c r="A8" s="53">
        <v>42188</v>
      </c>
      <c r="B8" s="52" t="s">
        <v>6</v>
      </c>
      <c r="C8" s="59"/>
      <c r="D8" s="73">
        <v>505920.31640000001</v>
      </c>
      <c r="E8" s="73">
        <v>683514.30370000005</v>
      </c>
      <c r="F8" s="74">
        <v>74.0175170675071</v>
      </c>
      <c r="G8" s="73">
        <v>599886.89049999998</v>
      </c>
      <c r="H8" s="74">
        <v>-15.6640486045094</v>
      </c>
      <c r="I8" s="73">
        <v>130291.455</v>
      </c>
      <c r="J8" s="74">
        <v>25.7533549803101</v>
      </c>
      <c r="K8" s="73">
        <v>130173.41869999999</v>
      </c>
      <c r="L8" s="74">
        <v>21.699660512918001</v>
      </c>
      <c r="M8" s="74">
        <v>9.0676192711799995E-4</v>
      </c>
      <c r="N8" s="73">
        <v>1567513.6303000001</v>
      </c>
      <c r="O8" s="73">
        <v>152719675.94150001</v>
      </c>
      <c r="P8" s="73">
        <v>21790</v>
      </c>
      <c r="Q8" s="73">
        <v>23912</v>
      </c>
      <c r="R8" s="74">
        <v>-8.8742054198728706</v>
      </c>
      <c r="S8" s="73">
        <v>23.218004424047699</v>
      </c>
      <c r="T8" s="73">
        <v>22.025518785547</v>
      </c>
      <c r="U8" s="75">
        <v>5.1360384670511303</v>
      </c>
      <c r="V8" s="60"/>
      <c r="W8" s="60"/>
    </row>
    <row r="9" spans="1:23" ht="12" customHeight="1" thickBot="1" x14ac:dyDescent="0.25">
      <c r="A9" s="48"/>
      <c r="B9" s="52" t="s">
        <v>7</v>
      </c>
      <c r="C9" s="59"/>
      <c r="D9" s="73">
        <v>104090.8575</v>
      </c>
      <c r="E9" s="73">
        <v>143746.77549999999</v>
      </c>
      <c r="F9" s="74">
        <v>72.412655614664601</v>
      </c>
      <c r="G9" s="73">
        <v>112364.2291</v>
      </c>
      <c r="H9" s="74">
        <v>-7.3629941363607703</v>
      </c>
      <c r="I9" s="73">
        <v>22936.4935</v>
      </c>
      <c r="J9" s="74">
        <v>22.035070178954001</v>
      </c>
      <c r="K9" s="73">
        <v>24542.136299999998</v>
      </c>
      <c r="L9" s="74">
        <v>21.8415918451756</v>
      </c>
      <c r="M9" s="74">
        <v>-6.5423921551604994E-2</v>
      </c>
      <c r="N9" s="73">
        <v>396877.56040000002</v>
      </c>
      <c r="O9" s="73">
        <v>23954693.623599999</v>
      </c>
      <c r="P9" s="73">
        <v>5316</v>
      </c>
      <c r="Q9" s="73">
        <v>5237</v>
      </c>
      <c r="R9" s="74">
        <v>1.5084972312392699</v>
      </c>
      <c r="S9" s="73">
        <v>19.580672968397302</v>
      </c>
      <c r="T9" s="73">
        <v>38.285194863471503</v>
      </c>
      <c r="U9" s="75">
        <v>-95.525429209010198</v>
      </c>
      <c r="V9" s="60"/>
      <c r="W9" s="60"/>
    </row>
    <row r="10" spans="1:23" ht="13.5" thickBot="1" x14ac:dyDescent="0.25">
      <c r="A10" s="48"/>
      <c r="B10" s="52" t="s">
        <v>8</v>
      </c>
      <c r="C10" s="59"/>
      <c r="D10" s="73">
        <v>151982.0852</v>
      </c>
      <c r="E10" s="73">
        <v>225358.9976</v>
      </c>
      <c r="F10" s="74">
        <v>67.439989891044902</v>
      </c>
      <c r="G10" s="73">
        <v>179229.71189999999</v>
      </c>
      <c r="H10" s="74">
        <v>-15.202628186560201</v>
      </c>
      <c r="I10" s="73">
        <v>40234.431799999998</v>
      </c>
      <c r="J10" s="74">
        <v>26.4731410593911</v>
      </c>
      <c r="K10" s="73">
        <v>47465.831100000003</v>
      </c>
      <c r="L10" s="74">
        <v>26.483237961395201</v>
      </c>
      <c r="M10" s="74">
        <v>-0.152349577209868</v>
      </c>
      <c r="N10" s="73">
        <v>429187.4951</v>
      </c>
      <c r="O10" s="73">
        <v>39409880.9375</v>
      </c>
      <c r="P10" s="73">
        <v>86361</v>
      </c>
      <c r="Q10" s="73">
        <v>87409</v>
      </c>
      <c r="R10" s="74">
        <v>-1.19896120536787</v>
      </c>
      <c r="S10" s="73">
        <v>1.75984628709719</v>
      </c>
      <c r="T10" s="73">
        <v>1.6654020661488</v>
      </c>
      <c r="U10" s="75">
        <v>5.36661762114311</v>
      </c>
      <c r="V10" s="60"/>
      <c r="W10" s="60"/>
    </row>
    <row r="11" spans="1:23" ht="13.5" thickBot="1" x14ac:dyDescent="0.25">
      <c r="A11" s="48"/>
      <c r="B11" s="52" t="s">
        <v>9</v>
      </c>
      <c r="C11" s="59"/>
      <c r="D11" s="73">
        <v>50483.618000000002</v>
      </c>
      <c r="E11" s="73">
        <v>76579.842900000003</v>
      </c>
      <c r="F11" s="74">
        <v>65.922853962919305</v>
      </c>
      <c r="G11" s="73">
        <v>63118.091800000002</v>
      </c>
      <c r="H11" s="74">
        <v>-20.017198618796002</v>
      </c>
      <c r="I11" s="73">
        <v>11400.436100000001</v>
      </c>
      <c r="J11" s="74">
        <v>22.582446646355699</v>
      </c>
      <c r="K11" s="73">
        <v>12845.8626</v>
      </c>
      <c r="L11" s="74">
        <v>20.352108616819802</v>
      </c>
      <c r="M11" s="74">
        <v>-0.112520781593912</v>
      </c>
      <c r="N11" s="73">
        <v>156808.14249999999</v>
      </c>
      <c r="O11" s="73">
        <v>13052611.417199999</v>
      </c>
      <c r="P11" s="73">
        <v>2498</v>
      </c>
      <c r="Q11" s="73">
        <v>2733</v>
      </c>
      <c r="R11" s="74">
        <v>-8.5986095865349501</v>
      </c>
      <c r="S11" s="73">
        <v>20.2096148919135</v>
      </c>
      <c r="T11" s="73">
        <v>19.6099401024515</v>
      </c>
      <c r="U11" s="75">
        <v>2.9672746990441601</v>
      </c>
      <c r="V11" s="60"/>
      <c r="W11" s="60"/>
    </row>
    <row r="12" spans="1:23" ht="13.5" thickBot="1" x14ac:dyDescent="0.25">
      <c r="A12" s="48"/>
      <c r="B12" s="52" t="s">
        <v>10</v>
      </c>
      <c r="C12" s="59"/>
      <c r="D12" s="73">
        <v>136881.0759</v>
      </c>
      <c r="E12" s="73">
        <v>213133.46580000001</v>
      </c>
      <c r="F12" s="74">
        <v>64.223173674868306</v>
      </c>
      <c r="G12" s="73">
        <v>198051.17439999999</v>
      </c>
      <c r="H12" s="74">
        <v>-30.886006450260201</v>
      </c>
      <c r="I12" s="73">
        <v>20017.595799999999</v>
      </c>
      <c r="J12" s="74">
        <v>14.624078360272399</v>
      </c>
      <c r="K12" s="73">
        <v>39337.816200000001</v>
      </c>
      <c r="L12" s="74">
        <v>19.862450358688701</v>
      </c>
      <c r="M12" s="74">
        <v>-0.491136068707342</v>
      </c>
      <c r="N12" s="73">
        <v>491207.6189</v>
      </c>
      <c r="O12" s="73">
        <v>47168269.801200002</v>
      </c>
      <c r="P12" s="73">
        <v>1911</v>
      </c>
      <c r="Q12" s="73">
        <v>2301</v>
      </c>
      <c r="R12" s="74">
        <v>-16.9491525423729</v>
      </c>
      <c r="S12" s="73">
        <v>71.6279832025118</v>
      </c>
      <c r="T12" s="73">
        <v>73.590341851369004</v>
      </c>
      <c r="U12" s="75">
        <v>-2.7396536397081999</v>
      </c>
      <c r="V12" s="60"/>
      <c r="W12" s="60"/>
    </row>
    <row r="13" spans="1:23" ht="13.5" thickBot="1" x14ac:dyDescent="0.25">
      <c r="A13" s="48"/>
      <c r="B13" s="52" t="s">
        <v>11</v>
      </c>
      <c r="C13" s="59"/>
      <c r="D13" s="73">
        <v>245377.78719999999</v>
      </c>
      <c r="E13" s="73">
        <v>367953.59019999998</v>
      </c>
      <c r="F13" s="74">
        <v>66.687156678271805</v>
      </c>
      <c r="G13" s="73">
        <v>329119.6961</v>
      </c>
      <c r="H13" s="74">
        <v>-25.444210690616298</v>
      </c>
      <c r="I13" s="73">
        <v>66381.232199999999</v>
      </c>
      <c r="J13" s="74">
        <v>27.052665588631601</v>
      </c>
      <c r="K13" s="73">
        <v>81935.029599999994</v>
      </c>
      <c r="L13" s="74">
        <v>24.895206993356201</v>
      </c>
      <c r="M13" s="74">
        <v>-0.18983086325753901</v>
      </c>
      <c r="N13" s="73">
        <v>764421.57539999997</v>
      </c>
      <c r="O13" s="73">
        <v>69033270.303100005</v>
      </c>
      <c r="P13" s="73">
        <v>10030</v>
      </c>
      <c r="Q13" s="73">
        <v>10604</v>
      </c>
      <c r="R13" s="74">
        <v>-5.4130516786118497</v>
      </c>
      <c r="S13" s="73">
        <v>24.464385563310099</v>
      </c>
      <c r="T13" s="73">
        <v>24.481808581667298</v>
      </c>
      <c r="U13" s="75">
        <v>-7.1217886556505003E-2</v>
      </c>
      <c r="V13" s="60"/>
      <c r="W13" s="60"/>
    </row>
    <row r="14" spans="1:23" ht="13.5" thickBot="1" x14ac:dyDescent="0.25">
      <c r="A14" s="48"/>
      <c r="B14" s="52" t="s">
        <v>12</v>
      </c>
      <c r="C14" s="59"/>
      <c r="D14" s="73">
        <v>189281.97510000001</v>
      </c>
      <c r="E14" s="73">
        <v>188149.04010000001</v>
      </c>
      <c r="F14" s="74">
        <v>100.602147637531</v>
      </c>
      <c r="G14" s="73">
        <v>175783.2714</v>
      </c>
      <c r="H14" s="74">
        <v>7.6791742425155398</v>
      </c>
      <c r="I14" s="73">
        <v>37678.617700000003</v>
      </c>
      <c r="J14" s="74">
        <v>19.906078051063201</v>
      </c>
      <c r="K14" s="73">
        <v>22539.619600000002</v>
      </c>
      <c r="L14" s="74">
        <v>12.8223916988724</v>
      </c>
      <c r="M14" s="74">
        <v>0.67166165040336401</v>
      </c>
      <c r="N14" s="73">
        <v>525040.82180000003</v>
      </c>
      <c r="O14" s="73">
        <v>36845270.195900001</v>
      </c>
      <c r="P14" s="73">
        <v>4601</v>
      </c>
      <c r="Q14" s="73">
        <v>3773</v>
      </c>
      <c r="R14" s="74">
        <v>21.9454015372383</v>
      </c>
      <c r="S14" s="73">
        <v>41.139312127798298</v>
      </c>
      <c r="T14" s="73">
        <v>46.968554571958698</v>
      </c>
      <c r="U14" s="75">
        <v>-14.1695185034984</v>
      </c>
      <c r="V14" s="60"/>
      <c r="W14" s="60"/>
    </row>
    <row r="15" spans="1:23" ht="13.5" thickBot="1" x14ac:dyDescent="0.25">
      <c r="A15" s="48"/>
      <c r="B15" s="52" t="s">
        <v>13</v>
      </c>
      <c r="C15" s="59"/>
      <c r="D15" s="73">
        <v>112517.4241</v>
      </c>
      <c r="E15" s="73">
        <v>140968.92189999999</v>
      </c>
      <c r="F15" s="74">
        <v>79.817184230022804</v>
      </c>
      <c r="G15" s="73">
        <v>147498.981</v>
      </c>
      <c r="H15" s="74">
        <v>-23.716473607366801</v>
      </c>
      <c r="I15" s="73">
        <v>20072.537799999998</v>
      </c>
      <c r="J15" s="74">
        <v>17.839492825716</v>
      </c>
      <c r="K15" s="73">
        <v>16581.514999999999</v>
      </c>
      <c r="L15" s="74">
        <v>11.241782748316099</v>
      </c>
      <c r="M15" s="74">
        <v>0.21053702270269001</v>
      </c>
      <c r="N15" s="73">
        <v>348054.74550000002</v>
      </c>
      <c r="O15" s="73">
        <v>28450925.844500002</v>
      </c>
      <c r="P15" s="73">
        <v>5240</v>
      </c>
      <c r="Q15" s="73">
        <v>5495</v>
      </c>
      <c r="R15" s="74">
        <v>-4.6405823475887198</v>
      </c>
      <c r="S15" s="73">
        <v>21.472790858778598</v>
      </c>
      <c r="T15" s="73">
        <v>21.958127606915401</v>
      </c>
      <c r="U15" s="75">
        <v>-2.2602406521289899</v>
      </c>
      <c r="V15" s="60"/>
      <c r="W15" s="60"/>
    </row>
    <row r="16" spans="1:23" ht="13.5" thickBot="1" x14ac:dyDescent="0.25">
      <c r="A16" s="48"/>
      <c r="B16" s="52" t="s">
        <v>14</v>
      </c>
      <c r="C16" s="59"/>
      <c r="D16" s="73">
        <v>754364.28509999998</v>
      </c>
      <c r="E16" s="73">
        <v>1183545.7853000001</v>
      </c>
      <c r="F16" s="74">
        <v>63.737651256878699</v>
      </c>
      <c r="G16" s="73">
        <v>937433.82420000003</v>
      </c>
      <c r="H16" s="74">
        <v>-19.5287959932778</v>
      </c>
      <c r="I16" s="73">
        <v>42313.227099999996</v>
      </c>
      <c r="J16" s="74">
        <v>5.6091238590902899</v>
      </c>
      <c r="K16" s="73">
        <v>27757.676599999999</v>
      </c>
      <c r="L16" s="74">
        <v>2.9610278489458399</v>
      </c>
      <c r="M16" s="74">
        <v>0.52437928108147203</v>
      </c>
      <c r="N16" s="73">
        <v>2300465.3549000002</v>
      </c>
      <c r="O16" s="73">
        <v>207737548.67680001</v>
      </c>
      <c r="P16" s="73">
        <v>46841</v>
      </c>
      <c r="Q16" s="73">
        <v>48426</v>
      </c>
      <c r="R16" s="74">
        <v>-3.27303514640895</v>
      </c>
      <c r="S16" s="73">
        <v>16.1047860869751</v>
      </c>
      <c r="T16" s="73">
        <v>15.590285439639899</v>
      </c>
      <c r="U16" s="75">
        <v>3.1947064962963498</v>
      </c>
      <c r="V16" s="60"/>
      <c r="W16" s="60"/>
    </row>
    <row r="17" spans="1:23" ht="12" thickBot="1" x14ac:dyDescent="0.2">
      <c r="A17" s="48"/>
      <c r="B17" s="52" t="s">
        <v>15</v>
      </c>
      <c r="C17" s="59"/>
      <c r="D17" s="73">
        <v>429331.56089999998</v>
      </c>
      <c r="E17" s="73">
        <v>779382.01280000003</v>
      </c>
      <c r="F17" s="74">
        <v>55.0861520857516</v>
      </c>
      <c r="G17" s="73">
        <v>449874.4644</v>
      </c>
      <c r="H17" s="74">
        <v>-4.5663635359695798</v>
      </c>
      <c r="I17" s="73">
        <v>56997.6368</v>
      </c>
      <c r="J17" s="74">
        <v>13.2759018881624</v>
      </c>
      <c r="K17" s="73">
        <v>54062.819100000001</v>
      </c>
      <c r="L17" s="74">
        <v>12.017312245562501</v>
      </c>
      <c r="M17" s="74">
        <v>5.4285324902710999E-2</v>
      </c>
      <c r="N17" s="73">
        <v>1270566.5046999999</v>
      </c>
      <c r="O17" s="73">
        <v>207155777.08739999</v>
      </c>
      <c r="P17" s="73">
        <v>11761</v>
      </c>
      <c r="Q17" s="73">
        <v>11750</v>
      </c>
      <c r="R17" s="74">
        <v>9.3617021276592993E-2</v>
      </c>
      <c r="S17" s="73">
        <v>36.504681651220103</v>
      </c>
      <c r="T17" s="73">
        <v>35.030659982978698</v>
      </c>
      <c r="U17" s="75">
        <v>4.0378976108456097</v>
      </c>
      <c r="V17" s="40"/>
      <c r="W17" s="40"/>
    </row>
    <row r="18" spans="1:23" ht="12" thickBot="1" x14ac:dyDescent="0.2">
      <c r="A18" s="48"/>
      <c r="B18" s="52" t="s">
        <v>16</v>
      </c>
      <c r="C18" s="59"/>
      <c r="D18" s="73">
        <v>1825287.6368</v>
      </c>
      <c r="E18" s="73">
        <v>2291096.1294</v>
      </c>
      <c r="F18" s="74">
        <v>79.668749528986893</v>
      </c>
      <c r="G18" s="73">
        <v>1877855.9216</v>
      </c>
      <c r="H18" s="74">
        <v>-2.7993779605418299</v>
      </c>
      <c r="I18" s="73">
        <v>287227.47470000002</v>
      </c>
      <c r="J18" s="74">
        <v>15.7360116240941</v>
      </c>
      <c r="K18" s="73">
        <v>286994.75189999997</v>
      </c>
      <c r="L18" s="74">
        <v>15.283108176662999</v>
      </c>
      <c r="M18" s="74">
        <v>8.1089566432599998E-4</v>
      </c>
      <c r="N18" s="73">
        <v>5098612.0844000001</v>
      </c>
      <c r="O18" s="73">
        <v>467290687.83770001</v>
      </c>
      <c r="P18" s="73">
        <v>86409</v>
      </c>
      <c r="Q18" s="73">
        <v>83218</v>
      </c>
      <c r="R18" s="74">
        <v>3.8345069576293702</v>
      </c>
      <c r="S18" s="73">
        <v>21.123813917531699</v>
      </c>
      <c r="T18" s="73">
        <v>20.515181780384101</v>
      </c>
      <c r="U18" s="75">
        <v>2.8812606450890601</v>
      </c>
      <c r="V18" s="40"/>
      <c r="W18" s="40"/>
    </row>
    <row r="19" spans="1:23" ht="12" thickBot="1" x14ac:dyDescent="0.2">
      <c r="A19" s="48"/>
      <c r="B19" s="52" t="s">
        <v>17</v>
      </c>
      <c r="C19" s="59"/>
      <c r="D19" s="73">
        <v>419111.89649999997</v>
      </c>
      <c r="E19" s="73">
        <v>594661.82129999995</v>
      </c>
      <c r="F19" s="74">
        <v>70.479032197455098</v>
      </c>
      <c r="G19" s="73">
        <v>466066.47509999998</v>
      </c>
      <c r="H19" s="74">
        <v>-10.0746526747982</v>
      </c>
      <c r="I19" s="73">
        <v>26300.074700000001</v>
      </c>
      <c r="J19" s="74">
        <v>6.2751916420487497</v>
      </c>
      <c r="K19" s="73">
        <v>41844.2163</v>
      </c>
      <c r="L19" s="74">
        <v>8.9781648188752108</v>
      </c>
      <c r="M19" s="74">
        <v>-0.37147646615142799</v>
      </c>
      <c r="N19" s="73">
        <v>1219167.6200000001</v>
      </c>
      <c r="O19" s="73">
        <v>140781466.59119999</v>
      </c>
      <c r="P19" s="73">
        <v>8871</v>
      </c>
      <c r="Q19" s="73">
        <v>8919</v>
      </c>
      <c r="R19" s="74">
        <v>-0.53817692566431297</v>
      </c>
      <c r="S19" s="73">
        <v>47.245169259384497</v>
      </c>
      <c r="T19" s="73">
        <v>43.8953253503756</v>
      </c>
      <c r="U19" s="75">
        <v>7.0903416402588597</v>
      </c>
      <c r="V19" s="40"/>
      <c r="W19" s="40"/>
    </row>
    <row r="20" spans="1:23" ht="12" thickBot="1" x14ac:dyDescent="0.2">
      <c r="A20" s="48"/>
      <c r="B20" s="52" t="s">
        <v>18</v>
      </c>
      <c r="C20" s="59"/>
      <c r="D20" s="73">
        <v>808940.72790000006</v>
      </c>
      <c r="E20" s="73">
        <v>1073976.1631</v>
      </c>
      <c r="F20" s="74">
        <v>75.322037461708405</v>
      </c>
      <c r="G20" s="73">
        <v>986400.63430000003</v>
      </c>
      <c r="H20" s="74">
        <v>-17.9906520970492</v>
      </c>
      <c r="I20" s="73">
        <v>64669.831700000002</v>
      </c>
      <c r="J20" s="74">
        <v>7.9943844424649102</v>
      </c>
      <c r="K20" s="73">
        <v>56266.857900000003</v>
      </c>
      <c r="L20" s="74">
        <v>5.7042601092739398</v>
      </c>
      <c r="M20" s="74">
        <v>0.149341443855531</v>
      </c>
      <c r="N20" s="73">
        <v>2494935.6307000001</v>
      </c>
      <c r="O20" s="73">
        <v>222808819.15549999</v>
      </c>
      <c r="P20" s="73">
        <v>37473</v>
      </c>
      <c r="Q20" s="73">
        <v>39500</v>
      </c>
      <c r="R20" s="74">
        <v>-5.1316455696202601</v>
      </c>
      <c r="S20" s="73">
        <v>21.587295596829701</v>
      </c>
      <c r="T20" s="73">
        <v>20.918713440506298</v>
      </c>
      <c r="U20" s="75">
        <v>3.0971093777099901</v>
      </c>
      <c r="V20" s="40"/>
      <c r="W20" s="40"/>
    </row>
    <row r="21" spans="1:23" ht="12" thickBot="1" x14ac:dyDescent="0.2">
      <c r="A21" s="48"/>
      <c r="B21" s="52" t="s">
        <v>19</v>
      </c>
      <c r="C21" s="59"/>
      <c r="D21" s="73">
        <v>306558.52789999999</v>
      </c>
      <c r="E21" s="73">
        <v>395358.40090000001</v>
      </c>
      <c r="F21" s="74">
        <v>77.539398986374195</v>
      </c>
      <c r="G21" s="73">
        <v>334872.07610000001</v>
      </c>
      <c r="H21" s="74">
        <v>-8.4550340923454606</v>
      </c>
      <c r="I21" s="73">
        <v>38417.752200000003</v>
      </c>
      <c r="J21" s="74">
        <v>12.5319469868188</v>
      </c>
      <c r="K21" s="73">
        <v>38681.704400000002</v>
      </c>
      <c r="L21" s="74">
        <v>11.5511883972221</v>
      </c>
      <c r="M21" s="74">
        <v>-6.823696217481E-3</v>
      </c>
      <c r="N21" s="73">
        <v>926087.65969999996</v>
      </c>
      <c r="O21" s="73">
        <v>84619472.022799999</v>
      </c>
      <c r="P21" s="73">
        <v>28249</v>
      </c>
      <c r="Q21" s="73">
        <v>28006</v>
      </c>
      <c r="R21" s="74">
        <v>0.86767121331143804</v>
      </c>
      <c r="S21" s="73">
        <v>10.852013448263699</v>
      </c>
      <c r="T21" s="73">
        <v>10.726145540241401</v>
      </c>
      <c r="U21" s="75">
        <v>1.1598576487427601</v>
      </c>
      <c r="V21" s="40"/>
      <c r="W21" s="40"/>
    </row>
    <row r="22" spans="1:23" ht="12" thickBot="1" x14ac:dyDescent="0.2">
      <c r="A22" s="48"/>
      <c r="B22" s="52" t="s">
        <v>20</v>
      </c>
      <c r="C22" s="59"/>
      <c r="D22" s="73">
        <v>1140693.7512999999</v>
      </c>
      <c r="E22" s="73">
        <v>1405390.4055999999</v>
      </c>
      <c r="F22" s="74">
        <v>81.165613964256906</v>
      </c>
      <c r="G22" s="73">
        <v>1195076.8813</v>
      </c>
      <c r="H22" s="74">
        <v>-4.5505967733926997</v>
      </c>
      <c r="I22" s="73">
        <v>161628.47029999999</v>
      </c>
      <c r="J22" s="74">
        <v>14.1693132022332</v>
      </c>
      <c r="K22" s="73">
        <v>155354.73929999999</v>
      </c>
      <c r="L22" s="74">
        <v>12.9995602568268</v>
      </c>
      <c r="M22" s="74">
        <v>4.0383261098234001E-2</v>
      </c>
      <c r="N22" s="73">
        <v>3544442.7880000002</v>
      </c>
      <c r="O22" s="73">
        <v>272027992.46210003</v>
      </c>
      <c r="P22" s="73">
        <v>70647</v>
      </c>
      <c r="Q22" s="73">
        <v>72674</v>
      </c>
      <c r="R22" s="74">
        <v>-2.78916806560806</v>
      </c>
      <c r="S22" s="73">
        <v>16.146386276841199</v>
      </c>
      <c r="T22" s="73">
        <v>16.149812722569301</v>
      </c>
      <c r="U22" s="75">
        <v>-2.1221130656333999E-2</v>
      </c>
      <c r="V22" s="40"/>
      <c r="W22" s="40"/>
    </row>
    <row r="23" spans="1:23" ht="12" thickBot="1" x14ac:dyDescent="0.2">
      <c r="A23" s="48"/>
      <c r="B23" s="52" t="s">
        <v>21</v>
      </c>
      <c r="C23" s="59"/>
      <c r="D23" s="73">
        <v>2255119.3413999998</v>
      </c>
      <c r="E23" s="73">
        <v>3117148.4780000001</v>
      </c>
      <c r="F23" s="74">
        <v>72.345586272711401</v>
      </c>
      <c r="G23" s="73">
        <v>2527982.5514000002</v>
      </c>
      <c r="H23" s="74">
        <v>-10.7937141357597</v>
      </c>
      <c r="I23" s="73">
        <v>287151.23499999999</v>
      </c>
      <c r="J23" s="74">
        <v>12.7333054942331</v>
      </c>
      <c r="K23" s="73">
        <v>241972.8106</v>
      </c>
      <c r="L23" s="74">
        <v>9.5717753457592192</v>
      </c>
      <c r="M23" s="74">
        <v>0.18670868139265201</v>
      </c>
      <c r="N23" s="73">
        <v>7297625.4638</v>
      </c>
      <c r="O23" s="73">
        <v>587798465.92460001</v>
      </c>
      <c r="P23" s="73">
        <v>75781</v>
      </c>
      <c r="Q23" s="73">
        <v>81494</v>
      </c>
      <c r="R23" s="74">
        <v>-7.0103320489851999</v>
      </c>
      <c r="S23" s="73">
        <v>29.758374017233901</v>
      </c>
      <c r="T23" s="73">
        <v>29.8312579895452</v>
      </c>
      <c r="U23" s="75">
        <v>-0.24491920247106699</v>
      </c>
      <c r="V23" s="40"/>
      <c r="W23" s="40"/>
    </row>
    <row r="24" spans="1:23" ht="12" thickBot="1" x14ac:dyDescent="0.2">
      <c r="A24" s="48"/>
      <c r="B24" s="52" t="s">
        <v>22</v>
      </c>
      <c r="C24" s="59"/>
      <c r="D24" s="73">
        <v>265119.43939999997</v>
      </c>
      <c r="E24" s="73">
        <v>334265.55479999998</v>
      </c>
      <c r="F24" s="74">
        <v>79.314017131866294</v>
      </c>
      <c r="G24" s="73">
        <v>281009.18829999998</v>
      </c>
      <c r="H24" s="74">
        <v>-5.6545300159496703</v>
      </c>
      <c r="I24" s="73">
        <v>41930.135699999999</v>
      </c>
      <c r="J24" s="74">
        <v>15.8155644093445</v>
      </c>
      <c r="K24" s="73">
        <v>52787.769699999997</v>
      </c>
      <c r="L24" s="74">
        <v>18.7850689222463</v>
      </c>
      <c r="M24" s="74">
        <v>-0.20568465123087001</v>
      </c>
      <c r="N24" s="73">
        <v>759595.71510000003</v>
      </c>
      <c r="O24" s="73">
        <v>54880348.464000002</v>
      </c>
      <c r="P24" s="73">
        <v>26167</v>
      </c>
      <c r="Q24" s="73">
        <v>25742</v>
      </c>
      <c r="R24" s="74">
        <v>1.6509983684251499</v>
      </c>
      <c r="S24" s="73">
        <v>10.131824030267101</v>
      </c>
      <c r="T24" s="73">
        <v>9.92209557532437</v>
      </c>
      <c r="U24" s="75">
        <v>2.0699970145181199</v>
      </c>
      <c r="V24" s="40"/>
      <c r="W24" s="40"/>
    </row>
    <row r="25" spans="1:23" ht="12" thickBot="1" x14ac:dyDescent="0.2">
      <c r="A25" s="48"/>
      <c r="B25" s="52" t="s">
        <v>23</v>
      </c>
      <c r="C25" s="59"/>
      <c r="D25" s="73">
        <v>233273.2905</v>
      </c>
      <c r="E25" s="73">
        <v>276700.25290000002</v>
      </c>
      <c r="F25" s="74">
        <v>84.305412826747698</v>
      </c>
      <c r="G25" s="73">
        <v>227005.16329999999</v>
      </c>
      <c r="H25" s="74">
        <v>2.76122670906667</v>
      </c>
      <c r="I25" s="73">
        <v>15906.637500000001</v>
      </c>
      <c r="J25" s="74">
        <v>6.8188850364761304</v>
      </c>
      <c r="K25" s="73">
        <v>17402.4179</v>
      </c>
      <c r="L25" s="74">
        <v>7.6660890206280197</v>
      </c>
      <c r="M25" s="74">
        <v>-8.5952446872339994E-2</v>
      </c>
      <c r="N25" s="73">
        <v>659672.25060000003</v>
      </c>
      <c r="O25" s="73">
        <v>62186838.620399997</v>
      </c>
      <c r="P25" s="73">
        <v>18782</v>
      </c>
      <c r="Q25" s="73">
        <v>17873</v>
      </c>
      <c r="R25" s="74">
        <v>5.0858837352431001</v>
      </c>
      <c r="S25" s="73">
        <v>12.420045282717499</v>
      </c>
      <c r="T25" s="73">
        <v>12.357260661332701</v>
      </c>
      <c r="U25" s="75">
        <v>0.50551040640829403</v>
      </c>
      <c r="V25" s="40"/>
      <c r="W25" s="40"/>
    </row>
    <row r="26" spans="1:23" ht="12" thickBot="1" x14ac:dyDescent="0.2">
      <c r="A26" s="48"/>
      <c r="B26" s="52" t="s">
        <v>24</v>
      </c>
      <c r="C26" s="59"/>
      <c r="D26" s="73">
        <v>572847.00670000003</v>
      </c>
      <c r="E26" s="73">
        <v>785125.21770000004</v>
      </c>
      <c r="F26" s="74">
        <v>72.962502513692996</v>
      </c>
      <c r="G26" s="73">
        <v>542744.90529999998</v>
      </c>
      <c r="H26" s="74">
        <v>5.5462706523907697</v>
      </c>
      <c r="I26" s="73">
        <v>111148.52370000001</v>
      </c>
      <c r="J26" s="74">
        <v>19.4028287483413</v>
      </c>
      <c r="K26" s="73">
        <v>113442.8073</v>
      </c>
      <c r="L26" s="74">
        <v>20.901680732920902</v>
      </c>
      <c r="M26" s="74">
        <v>-2.0224143377665E-2</v>
      </c>
      <c r="N26" s="73">
        <v>1806595.7601999999</v>
      </c>
      <c r="O26" s="73">
        <v>130529600.59810001</v>
      </c>
      <c r="P26" s="73">
        <v>41275</v>
      </c>
      <c r="Q26" s="73">
        <v>44571</v>
      </c>
      <c r="R26" s="74">
        <v>-7.39494290009198</v>
      </c>
      <c r="S26" s="73">
        <v>13.878788775287701</v>
      </c>
      <c r="T26" s="73">
        <v>13.9180015054632</v>
      </c>
      <c r="U26" s="75">
        <v>-0.28253712056853703</v>
      </c>
      <c r="V26" s="40"/>
      <c r="W26" s="40"/>
    </row>
    <row r="27" spans="1:23" ht="12" thickBot="1" x14ac:dyDescent="0.2">
      <c r="A27" s="48"/>
      <c r="B27" s="52" t="s">
        <v>25</v>
      </c>
      <c r="C27" s="59"/>
      <c r="D27" s="73">
        <v>236646.7242</v>
      </c>
      <c r="E27" s="73">
        <v>316099.72649999999</v>
      </c>
      <c r="F27" s="74">
        <v>74.8645773345837</v>
      </c>
      <c r="G27" s="73">
        <v>241322.81390000001</v>
      </c>
      <c r="H27" s="74">
        <v>-1.93769069091729</v>
      </c>
      <c r="I27" s="73">
        <v>65121.618399999999</v>
      </c>
      <c r="J27" s="74">
        <v>27.518495605695801</v>
      </c>
      <c r="K27" s="73">
        <v>79082.116999999998</v>
      </c>
      <c r="L27" s="74">
        <v>32.770261427819399</v>
      </c>
      <c r="M27" s="74">
        <v>-0.176531675296452</v>
      </c>
      <c r="N27" s="73">
        <v>670471.08880000003</v>
      </c>
      <c r="O27" s="73">
        <v>48575284.1127</v>
      </c>
      <c r="P27" s="73">
        <v>32117</v>
      </c>
      <c r="Q27" s="73">
        <v>31068</v>
      </c>
      <c r="R27" s="74">
        <v>3.3764645294193301</v>
      </c>
      <c r="S27" s="73">
        <v>7.36826989444842</v>
      </c>
      <c r="T27" s="73">
        <v>7.1500275460280696</v>
      </c>
      <c r="U27" s="75">
        <v>2.96192120466148</v>
      </c>
      <c r="V27" s="40"/>
      <c r="W27" s="40"/>
    </row>
    <row r="28" spans="1:23" ht="12" thickBot="1" x14ac:dyDescent="0.2">
      <c r="A28" s="48"/>
      <c r="B28" s="52" t="s">
        <v>26</v>
      </c>
      <c r="C28" s="59"/>
      <c r="D28" s="73">
        <v>726106.82220000005</v>
      </c>
      <c r="E28" s="73">
        <v>936090.06019999995</v>
      </c>
      <c r="F28" s="74">
        <v>77.568051736909197</v>
      </c>
      <c r="G28" s="73">
        <v>746268.74990000005</v>
      </c>
      <c r="H28" s="74">
        <v>-2.7016979744498002</v>
      </c>
      <c r="I28" s="73">
        <v>25750.749899999999</v>
      </c>
      <c r="J28" s="74">
        <v>3.54641343569517</v>
      </c>
      <c r="K28" s="73">
        <v>48755.340300000003</v>
      </c>
      <c r="L28" s="74">
        <v>6.5332147844235999</v>
      </c>
      <c r="M28" s="74">
        <v>-0.47183734660549598</v>
      </c>
      <c r="N28" s="73">
        <v>2130932.1814999999</v>
      </c>
      <c r="O28" s="73">
        <v>171571348.81909999</v>
      </c>
      <c r="P28" s="73">
        <v>40660</v>
      </c>
      <c r="Q28" s="73">
        <v>40756</v>
      </c>
      <c r="R28" s="74">
        <v>-0.235548140151143</v>
      </c>
      <c r="S28" s="73">
        <v>17.858013334972899</v>
      </c>
      <c r="T28" s="73">
        <v>17.739552514967102</v>
      </c>
      <c r="U28" s="75">
        <v>0.66334825595538005</v>
      </c>
      <c r="V28" s="40"/>
      <c r="W28" s="40"/>
    </row>
    <row r="29" spans="1:23" ht="12" thickBot="1" x14ac:dyDescent="0.2">
      <c r="A29" s="48"/>
      <c r="B29" s="52" t="s">
        <v>27</v>
      </c>
      <c r="C29" s="59"/>
      <c r="D29" s="73">
        <v>548895.04200000002</v>
      </c>
      <c r="E29" s="73">
        <v>597903.91469999996</v>
      </c>
      <c r="F29" s="74">
        <v>91.803219297436698</v>
      </c>
      <c r="G29" s="73">
        <v>476976.38400000002</v>
      </c>
      <c r="H29" s="74">
        <v>15.0780332973467</v>
      </c>
      <c r="I29" s="73">
        <v>81182.324999999997</v>
      </c>
      <c r="J29" s="74">
        <v>14.7901363262815</v>
      </c>
      <c r="K29" s="73">
        <v>67175.863599999997</v>
      </c>
      <c r="L29" s="74">
        <v>14.0836875479353</v>
      </c>
      <c r="M29" s="74">
        <v>0.20850437418120499</v>
      </c>
      <c r="N29" s="73">
        <v>1616992.449</v>
      </c>
      <c r="O29" s="73">
        <v>130427361.94310001</v>
      </c>
      <c r="P29" s="73">
        <v>88622</v>
      </c>
      <c r="Q29" s="73">
        <v>89220</v>
      </c>
      <c r="R29" s="74">
        <v>-0.67025330643353298</v>
      </c>
      <c r="S29" s="73">
        <v>6.19366570377559</v>
      </c>
      <c r="T29" s="73">
        <v>6.1193693779421698</v>
      </c>
      <c r="U29" s="75">
        <v>1.1995533725388301</v>
      </c>
      <c r="V29" s="40"/>
      <c r="W29" s="40"/>
    </row>
    <row r="30" spans="1:23" ht="12" thickBot="1" x14ac:dyDescent="0.2">
      <c r="A30" s="48"/>
      <c r="B30" s="52" t="s">
        <v>28</v>
      </c>
      <c r="C30" s="59"/>
      <c r="D30" s="73">
        <v>1038239.718</v>
      </c>
      <c r="E30" s="73">
        <v>1499904.4868999999</v>
      </c>
      <c r="F30" s="74">
        <v>69.220388835947304</v>
      </c>
      <c r="G30" s="73">
        <v>1022694.8439</v>
      </c>
      <c r="H30" s="74">
        <v>1.5199914415056699</v>
      </c>
      <c r="I30" s="73">
        <v>114009.58199999999</v>
      </c>
      <c r="J30" s="74">
        <v>10.9810460940197</v>
      </c>
      <c r="K30" s="73">
        <v>116198.1495</v>
      </c>
      <c r="L30" s="74">
        <v>11.361957107056799</v>
      </c>
      <c r="M30" s="74">
        <v>-1.8834787898236002E-2</v>
      </c>
      <c r="N30" s="73">
        <v>3240856.2439000001</v>
      </c>
      <c r="O30" s="73">
        <v>239291493.58759999</v>
      </c>
      <c r="P30" s="73">
        <v>64258</v>
      </c>
      <c r="Q30" s="73">
        <v>66364</v>
      </c>
      <c r="R30" s="74">
        <v>-3.17340726900126</v>
      </c>
      <c r="S30" s="73">
        <v>16.157361231286401</v>
      </c>
      <c r="T30" s="73">
        <v>16.622377193960599</v>
      </c>
      <c r="U30" s="75">
        <v>-2.87804398266326</v>
      </c>
      <c r="V30" s="40"/>
      <c r="W30" s="40"/>
    </row>
    <row r="31" spans="1:23" ht="12" thickBot="1" x14ac:dyDescent="0.2">
      <c r="A31" s="48"/>
      <c r="B31" s="52" t="s">
        <v>29</v>
      </c>
      <c r="C31" s="59"/>
      <c r="D31" s="73">
        <v>676971.8321</v>
      </c>
      <c r="E31" s="73">
        <v>860431.77060000005</v>
      </c>
      <c r="F31" s="74">
        <v>78.678153832921694</v>
      </c>
      <c r="G31" s="73">
        <v>631734.68779999996</v>
      </c>
      <c r="H31" s="74">
        <v>7.1607820772890101</v>
      </c>
      <c r="I31" s="73">
        <v>21287.292399999998</v>
      </c>
      <c r="J31" s="74">
        <v>3.1444871692764198</v>
      </c>
      <c r="K31" s="73">
        <v>28812.476500000001</v>
      </c>
      <c r="L31" s="74">
        <v>4.5608507901218296</v>
      </c>
      <c r="M31" s="74">
        <v>-0.26117796920372299</v>
      </c>
      <c r="N31" s="73">
        <v>2083739.0689000001</v>
      </c>
      <c r="O31" s="73">
        <v>232127227.99509999</v>
      </c>
      <c r="P31" s="73">
        <v>30935</v>
      </c>
      <c r="Q31" s="73">
        <v>29413</v>
      </c>
      <c r="R31" s="74">
        <v>5.1745826675279698</v>
      </c>
      <c r="S31" s="73">
        <v>21.883686183934099</v>
      </c>
      <c r="T31" s="73">
        <v>22.7201876517186</v>
      </c>
      <c r="U31" s="75">
        <v>-3.8224888656952598</v>
      </c>
      <c r="V31" s="40"/>
      <c r="W31" s="40"/>
    </row>
    <row r="32" spans="1:23" ht="12" thickBot="1" x14ac:dyDescent="0.2">
      <c r="A32" s="48"/>
      <c r="B32" s="52" t="s">
        <v>30</v>
      </c>
      <c r="C32" s="59"/>
      <c r="D32" s="73">
        <v>101671.6683</v>
      </c>
      <c r="E32" s="73">
        <v>170606.2898</v>
      </c>
      <c r="F32" s="74">
        <v>59.594325871096899</v>
      </c>
      <c r="G32" s="73">
        <v>128740.98789999999</v>
      </c>
      <c r="H32" s="74">
        <v>-21.026186020124499</v>
      </c>
      <c r="I32" s="73">
        <v>27610.874500000002</v>
      </c>
      <c r="J32" s="74">
        <v>27.156901191519101</v>
      </c>
      <c r="K32" s="73">
        <v>31248.708900000001</v>
      </c>
      <c r="L32" s="74">
        <v>24.272540866528502</v>
      </c>
      <c r="M32" s="74">
        <v>-0.116415510530101</v>
      </c>
      <c r="N32" s="73">
        <v>301639.0367</v>
      </c>
      <c r="O32" s="73">
        <v>25014440.513500001</v>
      </c>
      <c r="P32" s="73">
        <v>22109</v>
      </c>
      <c r="Q32" s="73">
        <v>21903</v>
      </c>
      <c r="R32" s="74">
        <v>0.94051043236087495</v>
      </c>
      <c r="S32" s="73">
        <v>4.59865522185535</v>
      </c>
      <c r="T32" s="73">
        <v>4.4944502122996903</v>
      </c>
      <c r="U32" s="75">
        <v>2.2659887408046799</v>
      </c>
      <c r="V32" s="40"/>
      <c r="W32" s="40"/>
    </row>
    <row r="33" spans="1:23" ht="12" thickBot="1" x14ac:dyDescent="0.2">
      <c r="A33" s="48"/>
      <c r="B33" s="52" t="s">
        <v>31</v>
      </c>
      <c r="C33" s="59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3">
        <v>0</v>
      </c>
      <c r="O33" s="73">
        <v>172.99539999999999</v>
      </c>
      <c r="P33" s="76"/>
      <c r="Q33" s="76"/>
      <c r="R33" s="76"/>
      <c r="S33" s="76"/>
      <c r="T33" s="76"/>
      <c r="U33" s="77"/>
      <c r="V33" s="40"/>
      <c r="W33" s="40"/>
    </row>
    <row r="34" spans="1:23" ht="12" thickBot="1" x14ac:dyDescent="0.2">
      <c r="A34" s="48"/>
      <c r="B34" s="52" t="s">
        <v>71</v>
      </c>
      <c r="C34" s="59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3">
        <v>1</v>
      </c>
      <c r="P34" s="76"/>
      <c r="Q34" s="76"/>
      <c r="R34" s="76"/>
      <c r="S34" s="76"/>
      <c r="T34" s="76"/>
      <c r="U34" s="77"/>
      <c r="V34" s="40"/>
      <c r="W34" s="40"/>
    </row>
    <row r="35" spans="1:23" ht="12" customHeight="1" thickBot="1" x14ac:dyDescent="0.2">
      <c r="A35" s="48"/>
      <c r="B35" s="52" t="s">
        <v>32</v>
      </c>
      <c r="C35" s="59"/>
      <c r="D35" s="73">
        <v>137649.27129999999</v>
      </c>
      <c r="E35" s="73">
        <v>194407.91469999999</v>
      </c>
      <c r="F35" s="74">
        <v>70.804355631514795</v>
      </c>
      <c r="G35" s="73">
        <v>134363.4774</v>
      </c>
      <c r="H35" s="74">
        <v>2.4454516685499499</v>
      </c>
      <c r="I35" s="73">
        <v>18148.8177</v>
      </c>
      <c r="J35" s="74">
        <v>13.1848265730703</v>
      </c>
      <c r="K35" s="73">
        <v>20208.261900000001</v>
      </c>
      <c r="L35" s="74">
        <v>15.039996203611199</v>
      </c>
      <c r="M35" s="74">
        <v>-0.10191100106437199</v>
      </c>
      <c r="N35" s="73">
        <v>375270.23060000001</v>
      </c>
      <c r="O35" s="73">
        <v>35577150.547899999</v>
      </c>
      <c r="P35" s="73">
        <v>9865</v>
      </c>
      <c r="Q35" s="73">
        <v>9544</v>
      </c>
      <c r="R35" s="74">
        <v>3.3633696563285702</v>
      </c>
      <c r="S35" s="73">
        <v>13.9532966345667</v>
      </c>
      <c r="T35" s="73">
        <v>13.8390355930428</v>
      </c>
      <c r="U35" s="75">
        <v>0.818882050001286</v>
      </c>
      <c r="V35" s="40"/>
      <c r="W35" s="40"/>
    </row>
    <row r="36" spans="1:23" ht="12" customHeight="1" thickBot="1" x14ac:dyDescent="0.2">
      <c r="A36" s="48"/>
      <c r="B36" s="52" t="s">
        <v>70</v>
      </c>
      <c r="C36" s="59"/>
      <c r="D36" s="73">
        <v>74741.960000000006</v>
      </c>
      <c r="E36" s="76"/>
      <c r="F36" s="76"/>
      <c r="G36" s="76"/>
      <c r="H36" s="76"/>
      <c r="I36" s="73">
        <v>2773.22</v>
      </c>
      <c r="J36" s="74">
        <v>3.7103923953827298</v>
      </c>
      <c r="K36" s="76"/>
      <c r="L36" s="76"/>
      <c r="M36" s="76"/>
      <c r="N36" s="73">
        <v>211897.24</v>
      </c>
      <c r="O36" s="73">
        <v>10941823.140000001</v>
      </c>
      <c r="P36" s="73">
        <v>60</v>
      </c>
      <c r="Q36" s="73">
        <v>60</v>
      </c>
      <c r="R36" s="74">
        <v>0</v>
      </c>
      <c r="S36" s="73">
        <v>1245.6993333333301</v>
      </c>
      <c r="T36" s="73">
        <v>1415.9485</v>
      </c>
      <c r="U36" s="75">
        <v>-13.666954947395</v>
      </c>
      <c r="V36" s="40"/>
      <c r="W36" s="40"/>
    </row>
    <row r="37" spans="1:23" ht="12" customHeight="1" thickBot="1" x14ac:dyDescent="0.2">
      <c r="A37" s="48"/>
      <c r="B37" s="52" t="s">
        <v>36</v>
      </c>
      <c r="C37" s="59"/>
      <c r="D37" s="73">
        <v>164004.32</v>
      </c>
      <c r="E37" s="73">
        <v>229407.48689999999</v>
      </c>
      <c r="F37" s="74">
        <v>71.490395634511401</v>
      </c>
      <c r="G37" s="73">
        <v>314978.5</v>
      </c>
      <c r="H37" s="74">
        <v>-47.931582631830402</v>
      </c>
      <c r="I37" s="73">
        <v>-13751.41</v>
      </c>
      <c r="J37" s="74">
        <v>-8.3847852300475996</v>
      </c>
      <c r="K37" s="73">
        <v>-37036.589999999997</v>
      </c>
      <c r="L37" s="74">
        <v>-11.7584501799329</v>
      </c>
      <c r="M37" s="74">
        <v>-0.62870744849890403</v>
      </c>
      <c r="N37" s="73">
        <v>559604.41</v>
      </c>
      <c r="O37" s="73">
        <v>94369079.140000001</v>
      </c>
      <c r="P37" s="73">
        <v>79</v>
      </c>
      <c r="Q37" s="73">
        <v>84</v>
      </c>
      <c r="R37" s="74">
        <v>-5.9523809523809499</v>
      </c>
      <c r="S37" s="73">
        <v>2076.0040506329101</v>
      </c>
      <c r="T37" s="73">
        <v>2125.5503571428599</v>
      </c>
      <c r="U37" s="75">
        <v>-2.3866189709427799</v>
      </c>
      <c r="V37" s="40"/>
      <c r="W37" s="40"/>
    </row>
    <row r="38" spans="1:23" ht="12" customHeight="1" thickBot="1" x14ac:dyDescent="0.2">
      <c r="A38" s="48"/>
      <c r="B38" s="52" t="s">
        <v>37</v>
      </c>
      <c r="C38" s="59"/>
      <c r="D38" s="73">
        <v>341537.6</v>
      </c>
      <c r="E38" s="73">
        <v>233499.49220000001</v>
      </c>
      <c r="F38" s="74">
        <v>146.269097539391</v>
      </c>
      <c r="G38" s="73">
        <v>440235.92</v>
      </c>
      <c r="H38" s="74">
        <v>-22.419415480681401</v>
      </c>
      <c r="I38" s="73">
        <v>-25662.36</v>
      </c>
      <c r="J38" s="74">
        <v>-7.5137730077156997</v>
      </c>
      <c r="K38" s="73">
        <v>-177.35</v>
      </c>
      <c r="L38" s="74">
        <v>-4.0285217980395999E-2</v>
      </c>
      <c r="M38" s="74">
        <v>143.69895686495599</v>
      </c>
      <c r="N38" s="73">
        <v>1263312.6100000001</v>
      </c>
      <c r="O38" s="73">
        <v>98924317.709999993</v>
      </c>
      <c r="P38" s="73">
        <v>148</v>
      </c>
      <c r="Q38" s="73">
        <v>201</v>
      </c>
      <c r="R38" s="74">
        <v>-26.368159203980099</v>
      </c>
      <c r="S38" s="73">
        <v>2307.6864864864901</v>
      </c>
      <c r="T38" s="73">
        <v>2137.32905472637</v>
      </c>
      <c r="U38" s="75">
        <v>7.3821739979719698</v>
      </c>
      <c r="V38" s="40"/>
      <c r="W38" s="40"/>
    </row>
    <row r="39" spans="1:23" ht="12" thickBot="1" x14ac:dyDescent="0.2">
      <c r="A39" s="48"/>
      <c r="B39" s="52" t="s">
        <v>38</v>
      </c>
      <c r="C39" s="59"/>
      <c r="D39" s="73">
        <v>190034.12</v>
      </c>
      <c r="E39" s="73">
        <v>132817.19839999999</v>
      </c>
      <c r="F39" s="74">
        <v>143.07945227671701</v>
      </c>
      <c r="G39" s="73">
        <v>241793.19</v>
      </c>
      <c r="H39" s="74">
        <v>-21.406339028820501</v>
      </c>
      <c r="I39" s="73">
        <v>-32745.599999999999</v>
      </c>
      <c r="J39" s="74">
        <v>-17.2314319133848</v>
      </c>
      <c r="K39" s="73">
        <v>-25114.58</v>
      </c>
      <c r="L39" s="74">
        <v>-10.386802043515001</v>
      </c>
      <c r="M39" s="74">
        <v>0.30384820291639397</v>
      </c>
      <c r="N39" s="73">
        <v>653765.4</v>
      </c>
      <c r="O39" s="73">
        <v>62962715.780000001</v>
      </c>
      <c r="P39" s="73">
        <v>116</v>
      </c>
      <c r="Q39" s="73">
        <v>140</v>
      </c>
      <c r="R39" s="74">
        <v>-17.1428571428571</v>
      </c>
      <c r="S39" s="73">
        <v>1638.22517241379</v>
      </c>
      <c r="T39" s="73">
        <v>1559.26892857143</v>
      </c>
      <c r="U39" s="75">
        <v>4.8196209637060399</v>
      </c>
      <c r="V39" s="40"/>
      <c r="W39" s="40"/>
    </row>
    <row r="40" spans="1:23" ht="12" customHeight="1" thickBot="1" x14ac:dyDescent="0.2">
      <c r="A40" s="48"/>
      <c r="B40" s="52" t="s">
        <v>73</v>
      </c>
      <c r="C40" s="59"/>
      <c r="D40" s="76"/>
      <c r="E40" s="76"/>
      <c r="F40" s="76"/>
      <c r="G40" s="73">
        <v>1.07</v>
      </c>
      <c r="H40" s="76"/>
      <c r="I40" s="76"/>
      <c r="J40" s="76"/>
      <c r="K40" s="73">
        <v>0</v>
      </c>
      <c r="L40" s="74">
        <v>0</v>
      </c>
      <c r="M40" s="76"/>
      <c r="N40" s="73">
        <v>19.5</v>
      </c>
      <c r="O40" s="73">
        <v>3702.54</v>
      </c>
      <c r="P40" s="76"/>
      <c r="Q40" s="73">
        <v>47</v>
      </c>
      <c r="R40" s="76"/>
      <c r="S40" s="76"/>
      <c r="T40" s="73">
        <v>0.21595744680851101</v>
      </c>
      <c r="U40" s="77"/>
      <c r="V40" s="40"/>
      <c r="W40" s="40"/>
    </row>
    <row r="41" spans="1:23" ht="12" customHeight="1" thickBot="1" x14ac:dyDescent="0.2">
      <c r="A41" s="48"/>
      <c r="B41" s="52" t="s">
        <v>33</v>
      </c>
      <c r="C41" s="59"/>
      <c r="D41" s="73">
        <v>128898.2049</v>
      </c>
      <c r="E41" s="73">
        <v>120107.47380000001</v>
      </c>
      <c r="F41" s="74">
        <v>107.319054195277</v>
      </c>
      <c r="G41" s="73">
        <v>213639.3168</v>
      </c>
      <c r="H41" s="74">
        <v>-39.6655040698015</v>
      </c>
      <c r="I41" s="73">
        <v>7023.3882999999996</v>
      </c>
      <c r="J41" s="74">
        <v>5.4487867425685197</v>
      </c>
      <c r="K41" s="73">
        <v>11290.837799999999</v>
      </c>
      <c r="L41" s="74">
        <v>5.2849999565248602</v>
      </c>
      <c r="M41" s="74">
        <v>-0.37795685099647802</v>
      </c>
      <c r="N41" s="73">
        <v>436626.40980000002</v>
      </c>
      <c r="O41" s="73">
        <v>39777402.914499998</v>
      </c>
      <c r="P41" s="73">
        <v>223</v>
      </c>
      <c r="Q41" s="73">
        <v>219</v>
      </c>
      <c r="R41" s="74">
        <v>1.8264840182648401</v>
      </c>
      <c r="S41" s="73">
        <v>578.01885605381199</v>
      </c>
      <c r="T41" s="73">
        <v>731.272684931507</v>
      </c>
      <c r="U41" s="75">
        <v>-26.513638313457999</v>
      </c>
      <c r="V41" s="40"/>
      <c r="W41" s="40"/>
    </row>
    <row r="42" spans="1:23" ht="12" thickBot="1" x14ac:dyDescent="0.2">
      <c r="A42" s="48"/>
      <c r="B42" s="52" t="s">
        <v>34</v>
      </c>
      <c r="C42" s="59"/>
      <c r="D42" s="73">
        <v>334153.77879999997</v>
      </c>
      <c r="E42" s="73">
        <v>378611.2303</v>
      </c>
      <c r="F42" s="74">
        <v>88.257756785298398</v>
      </c>
      <c r="G42" s="73">
        <v>514085.63949999999</v>
      </c>
      <c r="H42" s="74">
        <v>-35.000367035150397</v>
      </c>
      <c r="I42" s="73">
        <v>21003.396799999999</v>
      </c>
      <c r="J42" s="74">
        <v>6.2855481914424498</v>
      </c>
      <c r="K42" s="73">
        <v>34012.883500000004</v>
      </c>
      <c r="L42" s="74">
        <v>6.6161901610558402</v>
      </c>
      <c r="M42" s="74">
        <v>-0.38248702730540302</v>
      </c>
      <c r="N42" s="73">
        <v>1109932.1470000001</v>
      </c>
      <c r="O42" s="73">
        <v>103017121.2015</v>
      </c>
      <c r="P42" s="73">
        <v>1698</v>
      </c>
      <c r="Q42" s="73">
        <v>1937</v>
      </c>
      <c r="R42" s="74">
        <v>-12.338668043366001</v>
      </c>
      <c r="S42" s="73">
        <v>196.79256702002399</v>
      </c>
      <c r="T42" s="73">
        <v>195.126197418689</v>
      </c>
      <c r="U42" s="75">
        <v>0.84676450262742797</v>
      </c>
      <c r="V42" s="40"/>
      <c r="W42" s="40"/>
    </row>
    <row r="43" spans="1:23" ht="12" thickBot="1" x14ac:dyDescent="0.2">
      <c r="A43" s="48"/>
      <c r="B43" s="52" t="s">
        <v>39</v>
      </c>
      <c r="C43" s="59"/>
      <c r="D43" s="73">
        <v>69448.72</v>
      </c>
      <c r="E43" s="73">
        <v>98357.3701</v>
      </c>
      <c r="F43" s="74">
        <v>70.608557273737006</v>
      </c>
      <c r="G43" s="73">
        <v>106111.13</v>
      </c>
      <c r="H43" s="74">
        <v>-34.550956153232903</v>
      </c>
      <c r="I43" s="73">
        <v>-4016.71</v>
      </c>
      <c r="J43" s="74">
        <v>-5.7837063087699798</v>
      </c>
      <c r="K43" s="73">
        <v>-24161.88</v>
      </c>
      <c r="L43" s="74">
        <v>-22.770354061821799</v>
      </c>
      <c r="M43" s="74">
        <v>-0.83375838303973004</v>
      </c>
      <c r="N43" s="73">
        <v>233111.24</v>
      </c>
      <c r="O43" s="73">
        <v>42928977.43</v>
      </c>
      <c r="P43" s="73">
        <v>55</v>
      </c>
      <c r="Q43" s="73">
        <v>60</v>
      </c>
      <c r="R43" s="74">
        <v>-8.3333333333333393</v>
      </c>
      <c r="S43" s="73">
        <v>1262.704</v>
      </c>
      <c r="T43" s="73">
        <v>1174.2745</v>
      </c>
      <c r="U43" s="75">
        <v>7.0031852278918896</v>
      </c>
      <c r="V43" s="40"/>
      <c r="W43" s="40"/>
    </row>
    <row r="44" spans="1:23" ht="12" thickBot="1" x14ac:dyDescent="0.2">
      <c r="A44" s="48"/>
      <c r="B44" s="52" t="s">
        <v>40</v>
      </c>
      <c r="C44" s="59"/>
      <c r="D44" s="73">
        <v>45710.29</v>
      </c>
      <c r="E44" s="73">
        <v>20087.0972</v>
      </c>
      <c r="F44" s="74">
        <v>227.56045607226901</v>
      </c>
      <c r="G44" s="73">
        <v>38847.040000000001</v>
      </c>
      <c r="H44" s="74">
        <v>17.667369251299501</v>
      </c>
      <c r="I44" s="73">
        <v>5474.63</v>
      </c>
      <c r="J44" s="74">
        <v>11.9767999721726</v>
      </c>
      <c r="K44" s="73">
        <v>5164.5200000000004</v>
      </c>
      <c r="L44" s="74">
        <v>13.2945006878259</v>
      </c>
      <c r="M44" s="74">
        <v>6.0046238566216999E-2</v>
      </c>
      <c r="N44" s="73">
        <v>151090.68</v>
      </c>
      <c r="O44" s="73">
        <v>16238079.140000001</v>
      </c>
      <c r="P44" s="73">
        <v>33</v>
      </c>
      <c r="Q44" s="73">
        <v>37</v>
      </c>
      <c r="R44" s="74">
        <v>-10.8108108108108</v>
      </c>
      <c r="S44" s="73">
        <v>1385.1603030302999</v>
      </c>
      <c r="T44" s="73">
        <v>1244.2832432432399</v>
      </c>
      <c r="U44" s="75">
        <v>10.170451714423599</v>
      </c>
      <c r="V44" s="40"/>
      <c r="W44" s="40"/>
    </row>
    <row r="45" spans="1:23" ht="12" thickBot="1" x14ac:dyDescent="0.2">
      <c r="A45" s="47"/>
      <c r="B45" s="52" t="s">
        <v>35</v>
      </c>
      <c r="C45" s="59"/>
      <c r="D45" s="78">
        <v>50409.2618</v>
      </c>
      <c r="E45" s="79"/>
      <c r="F45" s="79"/>
      <c r="G45" s="78">
        <v>39364.808100000002</v>
      </c>
      <c r="H45" s="80">
        <v>28.056668463728698</v>
      </c>
      <c r="I45" s="78">
        <v>8743.3765999999996</v>
      </c>
      <c r="J45" s="80">
        <v>17.3447820654259</v>
      </c>
      <c r="K45" s="78">
        <v>3967.3492999999999</v>
      </c>
      <c r="L45" s="80">
        <v>10.078416462545899</v>
      </c>
      <c r="M45" s="80">
        <v>1.20383332518768</v>
      </c>
      <c r="N45" s="78">
        <v>68140.542300000001</v>
      </c>
      <c r="O45" s="78">
        <v>4665205.6940000001</v>
      </c>
      <c r="P45" s="78">
        <v>17</v>
      </c>
      <c r="Q45" s="78">
        <v>15</v>
      </c>
      <c r="R45" s="80">
        <v>13.3333333333333</v>
      </c>
      <c r="S45" s="78">
        <v>2965.2506941176498</v>
      </c>
      <c r="T45" s="78">
        <v>394.76725333333297</v>
      </c>
      <c r="U45" s="81">
        <v>86.686884379912399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22" workbookViewId="0">
      <selection activeCell="D38" sqref="D38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70078</v>
      </c>
      <c r="D2" s="32">
        <v>505921.06127265003</v>
      </c>
      <c r="E2" s="32">
        <v>375628.87394700898</v>
      </c>
      <c r="F2" s="32">
        <v>130292.187325641</v>
      </c>
      <c r="G2" s="32">
        <v>375628.87394700898</v>
      </c>
      <c r="H2" s="32">
        <v>0.25753461814356898</v>
      </c>
    </row>
    <row r="3" spans="1:8" ht="14.25" x14ac:dyDescent="0.2">
      <c r="A3" s="32">
        <v>2</v>
      </c>
      <c r="B3" s="33">
        <v>13</v>
      </c>
      <c r="C3" s="32">
        <v>11863</v>
      </c>
      <c r="D3" s="32">
        <v>104090.893062007</v>
      </c>
      <c r="E3" s="32">
        <v>81154.398162703306</v>
      </c>
      <c r="F3" s="32">
        <v>22936.4948993041</v>
      </c>
      <c r="G3" s="32">
        <v>81154.398162703306</v>
      </c>
      <c r="H3" s="32">
        <v>0.220350639951189</v>
      </c>
    </row>
    <row r="4" spans="1:8" ht="14.25" x14ac:dyDescent="0.2">
      <c r="A4" s="32">
        <v>3</v>
      </c>
      <c r="B4" s="33">
        <v>14</v>
      </c>
      <c r="C4" s="32">
        <v>110236</v>
      </c>
      <c r="D4" s="32">
        <v>151984.121039316</v>
      </c>
      <c r="E4" s="32">
        <v>111747.65333162399</v>
      </c>
      <c r="F4" s="32">
        <v>40236.467707692304</v>
      </c>
      <c r="G4" s="32">
        <v>111747.65333162399</v>
      </c>
      <c r="H4" s="32">
        <v>0.26474126002468201</v>
      </c>
    </row>
    <row r="5" spans="1:8" ht="14.25" x14ac:dyDescent="0.2">
      <c r="A5" s="32">
        <v>4</v>
      </c>
      <c r="B5" s="33">
        <v>15</v>
      </c>
      <c r="C5" s="32">
        <v>3318</v>
      </c>
      <c r="D5" s="32">
        <v>50483.661309401701</v>
      </c>
      <c r="E5" s="32">
        <v>39083.181703418799</v>
      </c>
      <c r="F5" s="32">
        <v>11400.4796059829</v>
      </c>
      <c r="G5" s="32">
        <v>39083.181703418799</v>
      </c>
      <c r="H5" s="32">
        <v>0.22582513451455599</v>
      </c>
    </row>
    <row r="6" spans="1:8" ht="14.25" x14ac:dyDescent="0.2">
      <c r="A6" s="32">
        <v>5</v>
      </c>
      <c r="B6" s="33">
        <v>16</v>
      </c>
      <c r="C6" s="32">
        <v>2835</v>
      </c>
      <c r="D6" s="32">
        <v>136881.09702564101</v>
      </c>
      <c r="E6" s="32">
        <v>116863.480226496</v>
      </c>
      <c r="F6" s="32">
        <v>20017.6167991453</v>
      </c>
      <c r="G6" s="32">
        <v>116863.480226496</v>
      </c>
      <c r="H6" s="32">
        <v>0.14624091444412901</v>
      </c>
    </row>
    <row r="7" spans="1:8" ht="14.25" x14ac:dyDescent="0.2">
      <c r="A7" s="32">
        <v>6</v>
      </c>
      <c r="B7" s="33">
        <v>17</v>
      </c>
      <c r="C7" s="32">
        <v>17870</v>
      </c>
      <c r="D7" s="32">
        <v>245378.01653675199</v>
      </c>
      <c r="E7" s="32">
        <v>178996.55434358999</v>
      </c>
      <c r="F7" s="32">
        <v>66381.462193162399</v>
      </c>
      <c r="G7" s="32">
        <v>178996.55434358999</v>
      </c>
      <c r="H7" s="32">
        <v>0.27052734034640002</v>
      </c>
    </row>
    <row r="8" spans="1:8" ht="14.25" x14ac:dyDescent="0.2">
      <c r="A8" s="32">
        <v>7</v>
      </c>
      <c r="B8" s="33">
        <v>18</v>
      </c>
      <c r="C8" s="32">
        <v>68821</v>
      </c>
      <c r="D8" s="32">
        <v>189282.00649914501</v>
      </c>
      <c r="E8" s="32">
        <v>151603.35919059801</v>
      </c>
      <c r="F8" s="32">
        <v>37678.647308546999</v>
      </c>
      <c r="G8" s="32">
        <v>151603.35919059801</v>
      </c>
      <c r="H8" s="32">
        <v>0.199060903914906</v>
      </c>
    </row>
    <row r="9" spans="1:8" ht="14.25" x14ac:dyDescent="0.2">
      <c r="A9" s="32">
        <v>8</v>
      </c>
      <c r="B9" s="33">
        <v>19</v>
      </c>
      <c r="C9" s="32">
        <v>18874</v>
      </c>
      <c r="D9" s="32">
        <v>112517.579950427</v>
      </c>
      <c r="E9" s="32">
        <v>92444.886950427404</v>
      </c>
      <c r="F9" s="32">
        <v>20072.692999999999</v>
      </c>
      <c r="G9" s="32">
        <v>92444.886950427404</v>
      </c>
      <c r="H9" s="32">
        <v>0.17839606049866699</v>
      </c>
    </row>
    <row r="10" spans="1:8" ht="14.25" x14ac:dyDescent="0.2">
      <c r="A10" s="32">
        <v>9</v>
      </c>
      <c r="B10" s="33">
        <v>21</v>
      </c>
      <c r="C10" s="32">
        <v>181286</v>
      </c>
      <c r="D10" s="32">
        <v>754363.733047863</v>
      </c>
      <c r="E10" s="32">
        <v>712051.05764273496</v>
      </c>
      <c r="F10" s="32">
        <v>42312.675405128197</v>
      </c>
      <c r="G10" s="32">
        <v>712051.05764273496</v>
      </c>
      <c r="H10" s="35">
        <v>5.6090548301111799E-2</v>
      </c>
    </row>
    <row r="11" spans="1:8" ht="14.25" x14ac:dyDescent="0.2">
      <c r="A11" s="32">
        <v>10</v>
      </c>
      <c r="B11" s="33">
        <v>22</v>
      </c>
      <c r="C11" s="32">
        <v>27512</v>
      </c>
      <c r="D11" s="32">
        <v>429331.45425042702</v>
      </c>
      <c r="E11" s="32">
        <v>372333.92558034201</v>
      </c>
      <c r="F11" s="32">
        <v>56997.528670085499</v>
      </c>
      <c r="G11" s="32">
        <v>372333.92558034201</v>
      </c>
      <c r="H11" s="32">
        <v>0.13275880000359599</v>
      </c>
    </row>
    <row r="12" spans="1:8" ht="14.25" x14ac:dyDescent="0.2">
      <c r="A12" s="32">
        <v>11</v>
      </c>
      <c r="B12" s="33">
        <v>23</v>
      </c>
      <c r="C12" s="32">
        <v>250398.93799999999</v>
      </c>
      <c r="D12" s="32">
        <v>1825287.4473806999</v>
      </c>
      <c r="E12" s="32">
        <v>1538060.1478873501</v>
      </c>
      <c r="F12" s="32">
        <v>287227.29949334398</v>
      </c>
      <c r="G12" s="32">
        <v>1538060.1478873501</v>
      </c>
      <c r="H12" s="32">
        <v>0.157360036582467</v>
      </c>
    </row>
    <row r="13" spans="1:8" ht="14.25" x14ac:dyDescent="0.2">
      <c r="A13" s="32">
        <v>12</v>
      </c>
      <c r="B13" s="33">
        <v>24</v>
      </c>
      <c r="C13" s="32">
        <v>16831.151999999998</v>
      </c>
      <c r="D13" s="32">
        <v>419111.94857265003</v>
      </c>
      <c r="E13" s="32">
        <v>392811.82344615401</v>
      </c>
      <c r="F13" s="32">
        <v>26300.125126495699</v>
      </c>
      <c r="G13" s="32">
        <v>392811.82344615401</v>
      </c>
      <c r="H13" s="32">
        <v>6.2752028941348195E-2</v>
      </c>
    </row>
    <row r="14" spans="1:8" ht="14.25" x14ac:dyDescent="0.2">
      <c r="A14" s="32">
        <v>13</v>
      </c>
      <c r="B14" s="33">
        <v>25</v>
      </c>
      <c r="C14" s="32">
        <v>78354</v>
      </c>
      <c r="D14" s="32">
        <v>808940.81299999997</v>
      </c>
      <c r="E14" s="32">
        <v>744270.89619999996</v>
      </c>
      <c r="F14" s="32">
        <v>64669.916799999999</v>
      </c>
      <c r="G14" s="32">
        <v>744270.89619999996</v>
      </c>
      <c r="H14" s="32">
        <v>7.9943941213904399E-2</v>
      </c>
    </row>
    <row r="15" spans="1:8" ht="14.25" x14ac:dyDescent="0.2">
      <c r="A15" s="32">
        <v>14</v>
      </c>
      <c r="B15" s="33">
        <v>26</v>
      </c>
      <c r="C15" s="32">
        <v>55164</v>
      </c>
      <c r="D15" s="32">
        <v>306558.57881314598</v>
      </c>
      <c r="E15" s="32">
        <v>268140.77568891901</v>
      </c>
      <c r="F15" s="32">
        <v>38417.803124226601</v>
      </c>
      <c r="G15" s="32">
        <v>268140.77568891901</v>
      </c>
      <c r="H15" s="32">
        <v>0.125319615170982</v>
      </c>
    </row>
    <row r="16" spans="1:8" ht="14.25" x14ac:dyDescent="0.2">
      <c r="A16" s="32">
        <v>15</v>
      </c>
      <c r="B16" s="33">
        <v>27</v>
      </c>
      <c r="C16" s="32">
        <v>169083.67600000001</v>
      </c>
      <c r="D16" s="32">
        <v>1140694.6266000001</v>
      </c>
      <c r="E16" s="32">
        <v>979065.27350000001</v>
      </c>
      <c r="F16" s="32">
        <v>161629.35310000001</v>
      </c>
      <c r="G16" s="32">
        <v>979065.27350000001</v>
      </c>
      <c r="H16" s="32">
        <v>0.141693797210003</v>
      </c>
    </row>
    <row r="17" spans="1:8" ht="14.25" x14ac:dyDescent="0.2">
      <c r="A17" s="32">
        <v>16</v>
      </c>
      <c r="B17" s="33">
        <v>29</v>
      </c>
      <c r="C17" s="32">
        <v>175849</v>
      </c>
      <c r="D17" s="32">
        <v>2255121.1017102599</v>
      </c>
      <c r="E17" s="32">
        <v>1967968.1370119699</v>
      </c>
      <c r="F17" s="32">
        <v>287152.96469829098</v>
      </c>
      <c r="G17" s="32">
        <v>1967968.1370119699</v>
      </c>
      <c r="H17" s="32">
        <v>0.12733372255730199</v>
      </c>
    </row>
    <row r="18" spans="1:8" ht="14.25" x14ac:dyDescent="0.2">
      <c r="A18" s="32">
        <v>17</v>
      </c>
      <c r="B18" s="33">
        <v>31</v>
      </c>
      <c r="C18" s="32">
        <v>29174.245999999999</v>
      </c>
      <c r="D18" s="32">
        <v>265119.46936135698</v>
      </c>
      <c r="E18" s="32">
        <v>223189.30064110999</v>
      </c>
      <c r="F18" s="32">
        <v>41930.168720246897</v>
      </c>
      <c r="G18" s="32">
        <v>223189.30064110999</v>
      </c>
      <c r="H18" s="32">
        <v>0.158155750768708</v>
      </c>
    </row>
    <row r="19" spans="1:8" ht="14.25" x14ac:dyDescent="0.2">
      <c r="A19" s="32">
        <v>18</v>
      </c>
      <c r="B19" s="33">
        <v>32</v>
      </c>
      <c r="C19" s="32">
        <v>17817.096000000001</v>
      </c>
      <c r="D19" s="32">
        <v>233273.287936601</v>
      </c>
      <c r="E19" s="32">
        <v>217366.65982420999</v>
      </c>
      <c r="F19" s="32">
        <v>15906.628112391099</v>
      </c>
      <c r="G19" s="32">
        <v>217366.65982420999</v>
      </c>
      <c r="H19" s="32">
        <v>6.8188810871110797E-2</v>
      </c>
    </row>
    <row r="20" spans="1:8" ht="14.25" x14ac:dyDescent="0.2">
      <c r="A20" s="32">
        <v>19</v>
      </c>
      <c r="B20" s="33">
        <v>33</v>
      </c>
      <c r="C20" s="32">
        <v>50916.055999999997</v>
      </c>
      <c r="D20" s="32">
        <v>572847.04009489401</v>
      </c>
      <c r="E20" s="32">
        <v>461698.49636275898</v>
      </c>
      <c r="F20" s="32">
        <v>111148.54373213599</v>
      </c>
      <c r="G20" s="32">
        <v>461698.49636275898</v>
      </c>
      <c r="H20" s="32">
        <v>0.19402831114170299</v>
      </c>
    </row>
    <row r="21" spans="1:8" ht="14.25" x14ac:dyDescent="0.2">
      <c r="A21" s="32">
        <v>20</v>
      </c>
      <c r="B21" s="33">
        <v>34</v>
      </c>
      <c r="C21" s="32">
        <v>42337.103999999999</v>
      </c>
      <c r="D21" s="32">
        <v>236646.676429846</v>
      </c>
      <c r="E21" s="32">
        <v>171525.11043948401</v>
      </c>
      <c r="F21" s="32">
        <v>65121.565990362702</v>
      </c>
      <c r="G21" s="32">
        <v>171525.11043948401</v>
      </c>
      <c r="H21" s="32">
        <v>0.27518479013867703</v>
      </c>
    </row>
    <row r="22" spans="1:8" ht="14.25" x14ac:dyDescent="0.2">
      <c r="A22" s="32">
        <v>21</v>
      </c>
      <c r="B22" s="33">
        <v>35</v>
      </c>
      <c r="C22" s="32">
        <v>29874.985000000001</v>
      </c>
      <c r="D22" s="32">
        <v>726106.82128938101</v>
      </c>
      <c r="E22" s="32">
        <v>700356.07951681397</v>
      </c>
      <c r="F22" s="32">
        <v>25750.741772566402</v>
      </c>
      <c r="G22" s="32">
        <v>700356.07951681397</v>
      </c>
      <c r="H22" s="32">
        <v>3.5464123208262401E-2</v>
      </c>
    </row>
    <row r="23" spans="1:8" ht="14.25" x14ac:dyDescent="0.2">
      <c r="A23" s="32">
        <v>22</v>
      </c>
      <c r="B23" s="33">
        <v>36</v>
      </c>
      <c r="C23" s="32">
        <v>118073.21</v>
      </c>
      <c r="D23" s="32">
        <v>548895.04321061901</v>
      </c>
      <c r="E23" s="32">
        <v>467712.69562958099</v>
      </c>
      <c r="F23" s="32">
        <v>81182.347581038804</v>
      </c>
      <c r="G23" s="32">
        <v>467712.69562958099</v>
      </c>
      <c r="H23" s="32">
        <v>0.14790140407569299</v>
      </c>
    </row>
    <row r="24" spans="1:8" ht="14.25" x14ac:dyDescent="0.2">
      <c r="A24" s="32">
        <v>23</v>
      </c>
      <c r="B24" s="33">
        <v>37</v>
      </c>
      <c r="C24" s="32">
        <v>111469.92</v>
      </c>
      <c r="D24" s="32">
        <v>1038239.73081858</v>
      </c>
      <c r="E24" s="32">
        <v>924230.150313208</v>
      </c>
      <c r="F24" s="32">
        <v>114009.580505376</v>
      </c>
      <c r="G24" s="32">
        <v>924230.150313208</v>
      </c>
      <c r="H24" s="32">
        <v>0.10981045814485101</v>
      </c>
    </row>
    <row r="25" spans="1:8" ht="14.25" x14ac:dyDescent="0.2">
      <c r="A25" s="32">
        <v>24</v>
      </c>
      <c r="B25" s="33">
        <v>38</v>
      </c>
      <c r="C25" s="32">
        <v>142142.04699999999</v>
      </c>
      <c r="D25" s="32">
        <v>676971.80352477904</v>
      </c>
      <c r="E25" s="32">
        <v>655684.58546106203</v>
      </c>
      <c r="F25" s="32">
        <v>21287.218063716798</v>
      </c>
      <c r="G25" s="32">
        <v>655684.58546106203</v>
      </c>
      <c r="H25" s="32">
        <v>3.1444763213003803E-2</v>
      </c>
    </row>
    <row r="26" spans="1:8" ht="14.25" x14ac:dyDescent="0.2">
      <c r="A26" s="32">
        <v>25</v>
      </c>
      <c r="B26" s="33">
        <v>39</v>
      </c>
      <c r="C26" s="32">
        <v>66342.263000000006</v>
      </c>
      <c r="D26" s="32">
        <v>101671.573228651</v>
      </c>
      <c r="E26" s="32">
        <v>74060.803507110104</v>
      </c>
      <c r="F26" s="32">
        <v>27610.769721541299</v>
      </c>
      <c r="G26" s="32">
        <v>74060.803507110104</v>
      </c>
      <c r="H26" s="32">
        <v>0.27156823529667301</v>
      </c>
    </row>
    <row r="27" spans="1:8" ht="14.25" x14ac:dyDescent="0.2">
      <c r="A27" s="32">
        <v>26</v>
      </c>
      <c r="B27" s="33">
        <v>42</v>
      </c>
      <c r="C27" s="32">
        <v>7572.4660000000003</v>
      </c>
      <c r="D27" s="32">
        <v>137649.27129999999</v>
      </c>
      <c r="E27" s="32">
        <v>119500.4485</v>
      </c>
      <c r="F27" s="32">
        <v>18148.822800000002</v>
      </c>
      <c r="G27" s="32">
        <v>119500.4485</v>
      </c>
      <c r="H27" s="32">
        <v>0.13184830278138901</v>
      </c>
    </row>
    <row r="28" spans="1:8" ht="14.25" x14ac:dyDescent="0.2">
      <c r="A28" s="32">
        <v>27</v>
      </c>
      <c r="B28" s="33">
        <v>75</v>
      </c>
      <c r="C28" s="32">
        <v>232</v>
      </c>
      <c r="D28" s="32">
        <v>128898.20512820499</v>
      </c>
      <c r="E28" s="32">
        <v>121874.81581196599</v>
      </c>
      <c r="F28" s="32">
        <v>7023.3893162393197</v>
      </c>
      <c r="G28" s="32">
        <v>121874.81581196599</v>
      </c>
      <c r="H28" s="32">
        <v>5.4487875213263801E-2</v>
      </c>
    </row>
    <row r="29" spans="1:8" ht="14.25" x14ac:dyDescent="0.2">
      <c r="A29" s="32">
        <v>28</v>
      </c>
      <c r="B29" s="33">
        <v>76</v>
      </c>
      <c r="C29" s="32">
        <v>1769</v>
      </c>
      <c r="D29" s="32">
        <v>334153.77363076899</v>
      </c>
      <c r="E29" s="32">
        <v>313150.38204102602</v>
      </c>
      <c r="F29" s="32">
        <v>21003.391589743602</v>
      </c>
      <c r="G29" s="32">
        <v>313150.38204102602</v>
      </c>
      <c r="H29" s="32">
        <v>6.2855467294383294E-2</v>
      </c>
    </row>
    <row r="30" spans="1:8" ht="14.25" x14ac:dyDescent="0.2">
      <c r="A30" s="32">
        <v>29</v>
      </c>
      <c r="B30" s="33">
        <v>99</v>
      </c>
      <c r="C30" s="32">
        <v>19</v>
      </c>
      <c r="D30" s="32">
        <v>50409.261780500703</v>
      </c>
      <c r="E30" s="32">
        <v>41665.885258301198</v>
      </c>
      <c r="F30" s="32">
        <v>8743.3765221995309</v>
      </c>
      <c r="G30" s="32">
        <v>41665.885258301198</v>
      </c>
      <c r="H30" s="32">
        <v>0.173447819177976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58</v>
      </c>
      <c r="D32" s="38">
        <v>74741.960000000006</v>
      </c>
      <c r="E32" s="38">
        <v>71968.740000000005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67</v>
      </c>
      <c r="D33" s="38">
        <v>164004.32</v>
      </c>
      <c r="E33" s="38">
        <v>177755.73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126</v>
      </c>
      <c r="D34" s="38">
        <v>341537.6</v>
      </c>
      <c r="E34" s="38">
        <v>367199.96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100</v>
      </c>
      <c r="D35" s="38">
        <v>190034.12</v>
      </c>
      <c r="E35" s="38">
        <v>222779.72</v>
      </c>
      <c r="F35" s="32"/>
      <c r="G35" s="32"/>
      <c r="H35" s="32"/>
    </row>
    <row r="36" spans="1:8" ht="14.25" x14ac:dyDescent="0.2">
      <c r="A36" s="32"/>
      <c r="B36" s="37">
        <v>77</v>
      </c>
      <c r="C36" s="38">
        <v>47</v>
      </c>
      <c r="D36" s="38">
        <v>69448.72</v>
      </c>
      <c r="E36" s="38">
        <v>73465.429999999993</v>
      </c>
      <c r="F36" s="32"/>
      <c r="G36" s="32"/>
      <c r="H36" s="32"/>
    </row>
    <row r="37" spans="1:8" ht="14.25" x14ac:dyDescent="0.2">
      <c r="A37" s="32"/>
      <c r="B37" s="37">
        <v>78</v>
      </c>
      <c r="C37" s="38">
        <v>33</v>
      </c>
      <c r="D37" s="38">
        <v>45710.29</v>
      </c>
      <c r="E37" s="38">
        <v>40235.660000000003</v>
      </c>
      <c r="F37" s="32"/>
      <c r="G37" s="32"/>
      <c r="H37" s="32"/>
    </row>
    <row r="38" spans="1:8" ht="14.25" x14ac:dyDescent="0.2">
      <c r="A38" s="32"/>
      <c r="B38" s="37">
        <v>74</v>
      </c>
      <c r="C38" s="38">
        <v>0</v>
      </c>
      <c r="D38" s="38">
        <v>0</v>
      </c>
      <c r="E38" s="38">
        <v>0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2015-07-04T01:00:10Z</dcterms:modified>
</cp:coreProperties>
</file>