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<sst xmlns="http://schemas.openxmlformats.org/spreadsheetml/2006/main" count="117" uniqueCount="74">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</sst>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19794847.6294</v>
      </c>
      <c r="F3" s="25">
        <f>RA!I7</f>
        <v>2316959.6255999999</v>
      </c>
      <c r="G3" s="16">
        <f>SUM(G4:G40)</f>
        <v>17477888.003800005</v>
      </c>
      <c r="H3" s="27">
        <f>RA!J7</f>
        <v>11.7048621387657</v>
      </c>
      <c r="I3" s="20">
        <f>SUM(I4:I40)</f>
        <v>19794854.803257234</v>
      </c>
      <c r="J3" s="21">
        <f>SUM(J4:J40)</f>
        <v>17477887.911555842</v>
      </c>
      <c r="K3" s="22">
        <f>E3-I3</f>
        <v>-7.1738572344183922</v>
      </c>
      <c r="L3" s="22">
        <f>G3-J3</f>
        <v>9.2244163155555725E-2</v>
      </c>
    </row>
    <row r="4" spans="1:13" x14ac:dyDescent="0.15">
      <c r="A4" s="44">
        <f>RA!A8</f>
        <v>42189</v>
      </c>
      <c r="B4" s="12">
        <v>12</v>
      </c>
      <c r="C4" s="42" t="s">
        <v>6</v>
      </c>
      <c r="D4" s="42"/>
      <c r="E4" s="15">
        <f>VLOOKUP(C4,RA!B8:D36,3,0)</f>
        <v>674872.3835</v>
      </c>
      <c r="F4" s="25">
        <f>VLOOKUP(C4,RA!B8:I39,8,0)</f>
        <v>165182.4368</v>
      </c>
      <c r="G4" s="16">
        <f t="shared" ref="G4:G40" si="0">E4-F4</f>
        <v>509689.94669999997</v>
      </c>
      <c r="H4" s="27">
        <f>RA!J8</f>
        <v>24.476099606170902</v>
      </c>
      <c r="I4" s="20">
        <f>VLOOKUP(B4,RMS!B:D,3,FALSE)</f>
        <v>674873.45306153805</v>
      </c>
      <c r="J4" s="21">
        <f>VLOOKUP(B4,RMS!B:E,4,FALSE)</f>
        <v>509689.96166410297</v>
      </c>
      <c r="K4" s="22">
        <f t="shared" ref="K4:K40" si="1">E4-I4</f>
        <v>-1.0695615380536765</v>
      </c>
      <c r="L4" s="22">
        <f t="shared" ref="L4:L40" si="2">G4-J4</f>
        <v>-1.4964103000238538E-2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137212.65779999999</v>
      </c>
      <c r="F5" s="25">
        <f>VLOOKUP(C5,RA!B9:I40,8,0)</f>
        <v>30035.093499999999</v>
      </c>
      <c r="G5" s="16">
        <f t="shared" si="0"/>
        <v>107177.56429999998</v>
      </c>
      <c r="H5" s="27">
        <f>RA!J9</f>
        <v>21.889448088512999</v>
      </c>
      <c r="I5" s="20">
        <f>VLOOKUP(B5,RMS!B:D,3,FALSE)</f>
        <v>137212.71558304201</v>
      </c>
      <c r="J5" s="21">
        <f>VLOOKUP(B5,RMS!B:E,4,FALSE)</f>
        <v>107177.600401301</v>
      </c>
      <c r="K5" s="22">
        <f t="shared" si="1"/>
        <v>-5.7783042022492737E-2</v>
      </c>
      <c r="L5" s="22">
        <f t="shared" si="2"/>
        <v>-3.6101301011512987E-2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196508.2838</v>
      </c>
      <c r="F6" s="25">
        <f>VLOOKUP(C6,RA!B10:I41,8,0)</f>
        <v>50454.124000000003</v>
      </c>
      <c r="G6" s="16">
        <f t="shared" si="0"/>
        <v>146054.15979999999</v>
      </c>
      <c r="H6" s="27">
        <f>RA!J10</f>
        <v>25.675316594465102</v>
      </c>
      <c r="I6" s="20">
        <f>VLOOKUP(B6,RMS!B:D,3,FALSE)</f>
        <v>196510.85157093999</v>
      </c>
      <c r="J6" s="21">
        <f>VLOOKUP(B6,RMS!B:E,4,FALSE)</f>
        <v>146054.15986495701</v>
      </c>
      <c r="K6" s="22">
        <f>E6-I6</f>
        <v>-2.567770939989714</v>
      </c>
      <c r="L6" s="22">
        <f t="shared" si="2"/>
        <v>-6.4957013819366693E-5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67556.772800000006</v>
      </c>
      <c r="F7" s="25">
        <f>VLOOKUP(C7,RA!B11:I42,8,0)</f>
        <v>15493.0311</v>
      </c>
      <c r="G7" s="16">
        <f t="shared" si="0"/>
        <v>52063.741700000006</v>
      </c>
      <c r="H7" s="27">
        <f>RA!J11</f>
        <v>22.9333499186924</v>
      </c>
      <c r="I7" s="20">
        <f>VLOOKUP(B7,RMS!B:D,3,FALSE)</f>
        <v>67556.829953846202</v>
      </c>
      <c r="J7" s="21">
        <f>VLOOKUP(B7,RMS!B:E,4,FALSE)</f>
        <v>52063.741027350399</v>
      </c>
      <c r="K7" s="22">
        <f t="shared" si="1"/>
        <v>-5.7153846195433289E-2</v>
      </c>
      <c r="L7" s="22">
        <f t="shared" si="2"/>
        <v>6.7264960671309382E-4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164230.8897</v>
      </c>
      <c r="F8" s="25">
        <f>VLOOKUP(C8,RA!B12:I43,8,0)</f>
        <v>25585.8815</v>
      </c>
      <c r="G8" s="16">
        <f t="shared" si="0"/>
        <v>138645.00820000001</v>
      </c>
      <c r="H8" s="27">
        <f>RA!J12</f>
        <v>15.579213841402</v>
      </c>
      <c r="I8" s="20">
        <f>VLOOKUP(B8,RMS!B:D,3,FALSE)</f>
        <v>164230.90806495701</v>
      </c>
      <c r="J8" s="21">
        <f>VLOOKUP(B8,RMS!B:E,4,FALSE)</f>
        <v>138645.007930769</v>
      </c>
      <c r="K8" s="22">
        <f t="shared" si="1"/>
        <v>-1.8364957009907812E-2</v>
      </c>
      <c r="L8" s="22">
        <f t="shared" si="2"/>
        <v>2.6923100813291967E-4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302925.42050000001</v>
      </c>
      <c r="F9" s="25">
        <f>VLOOKUP(C9,RA!B13:I44,8,0)</f>
        <v>75012.257500000007</v>
      </c>
      <c r="G9" s="16">
        <f t="shared" si="0"/>
        <v>227913.163</v>
      </c>
      <c r="H9" s="27">
        <f>RA!J13</f>
        <v>24.7626156220851</v>
      </c>
      <c r="I9" s="20">
        <f>VLOOKUP(B9,RMS!B:D,3,FALSE)</f>
        <v>302925.72987777798</v>
      </c>
      <c r="J9" s="21">
        <f>VLOOKUP(B9,RMS!B:E,4,FALSE)</f>
        <v>227913.162841026</v>
      </c>
      <c r="K9" s="22">
        <f t="shared" si="1"/>
        <v>-0.30937777797225863</v>
      </c>
      <c r="L9" s="22">
        <f t="shared" si="2"/>
        <v>1.5897399862296879E-4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213521.38070000001</v>
      </c>
      <c r="F10" s="25">
        <f>VLOOKUP(C10,RA!B14:I45,8,0)</f>
        <v>41028.413999999997</v>
      </c>
      <c r="G10" s="16">
        <f t="shared" si="0"/>
        <v>172492.96670000002</v>
      </c>
      <c r="H10" s="27">
        <f>RA!J14</f>
        <v>19.215131461539901</v>
      </c>
      <c r="I10" s="20">
        <f>VLOOKUP(B10,RMS!B:D,3,FALSE)</f>
        <v>213521.40570512801</v>
      </c>
      <c r="J10" s="21">
        <f>VLOOKUP(B10,RMS!B:E,4,FALSE)</f>
        <v>172492.95906837599</v>
      </c>
      <c r="K10" s="22">
        <f t="shared" si="1"/>
        <v>-2.5005128001794219E-2</v>
      </c>
      <c r="L10" s="22">
        <f t="shared" si="2"/>
        <v>7.6316240301821381E-3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136651.5674</v>
      </c>
      <c r="F11" s="25">
        <f>VLOOKUP(C11,RA!B15:I46,8,0)</f>
        <v>20708.1541</v>
      </c>
      <c r="G11" s="16">
        <f t="shared" si="0"/>
        <v>115943.4133</v>
      </c>
      <c r="H11" s="27">
        <f>RA!J15</f>
        <v>15.1539821269551</v>
      </c>
      <c r="I11" s="20">
        <f>VLOOKUP(B11,RMS!B:D,3,FALSE)</f>
        <v>136651.762863248</v>
      </c>
      <c r="J11" s="21">
        <f>VLOOKUP(B11,RMS!B:E,4,FALSE)</f>
        <v>115943.412844444</v>
      </c>
      <c r="K11" s="22">
        <f t="shared" si="1"/>
        <v>-0.19546324800467119</v>
      </c>
      <c r="L11" s="22">
        <f t="shared" si="2"/>
        <v>4.5555600081570446E-4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956058.32909999997</v>
      </c>
      <c r="F12" s="25">
        <f>VLOOKUP(C12,RA!B16:I47,8,0)</f>
        <v>56869.543599999997</v>
      </c>
      <c r="G12" s="16">
        <f t="shared" si="0"/>
        <v>899188.7855</v>
      </c>
      <c r="H12" s="27">
        <f>RA!J16</f>
        <v>5.9483340993990401</v>
      </c>
      <c r="I12" s="20">
        <f>VLOOKUP(B12,RMS!B:D,3,FALSE)</f>
        <v>956057.68547350401</v>
      </c>
      <c r="J12" s="21">
        <f>VLOOKUP(B12,RMS!B:E,4,FALSE)</f>
        <v>899188.78439059795</v>
      </c>
      <c r="K12" s="22">
        <f t="shared" si="1"/>
        <v>0.64362649596296251</v>
      </c>
      <c r="L12" s="22">
        <f t="shared" si="2"/>
        <v>1.1094020446762443E-3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487003.03129999997</v>
      </c>
      <c r="F13" s="25">
        <f>VLOOKUP(C13,RA!B17:I48,8,0)</f>
        <v>63294.927499999998</v>
      </c>
      <c r="G13" s="16">
        <f t="shared" si="0"/>
        <v>423708.10379999998</v>
      </c>
      <c r="H13" s="27">
        <f>RA!J17</f>
        <v>12.996824132909699</v>
      </c>
      <c r="I13" s="20">
        <f>VLOOKUP(B13,RMS!B:D,3,FALSE)</f>
        <v>487002.89278461499</v>
      </c>
      <c r="J13" s="21">
        <f>VLOOKUP(B13,RMS!B:E,4,FALSE)</f>
        <v>423708.10518290597</v>
      </c>
      <c r="K13" s="22">
        <f t="shared" si="1"/>
        <v>0.13851538498420268</v>
      </c>
      <c r="L13" s="22">
        <f t="shared" si="2"/>
        <v>-1.3829059898853302E-3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2422864.7343000001</v>
      </c>
      <c r="F14" s="25">
        <f>VLOOKUP(C14,RA!B18:I49,8,0)</f>
        <v>376487.00870000001</v>
      </c>
      <c r="G14" s="16">
        <f t="shared" si="0"/>
        <v>2046377.7256</v>
      </c>
      <c r="H14" s="27">
        <f>RA!J18</f>
        <v>15.5389198319721</v>
      </c>
      <c r="I14" s="20">
        <f>VLOOKUP(B14,RMS!B:D,3,FALSE)</f>
        <v>2422864.5920595201</v>
      </c>
      <c r="J14" s="21">
        <f>VLOOKUP(B14,RMS!B:E,4,FALSE)</f>
        <v>2046377.70100269</v>
      </c>
      <c r="K14" s="22">
        <f t="shared" si="1"/>
        <v>0.14224048005416989</v>
      </c>
      <c r="L14" s="22">
        <f t="shared" si="2"/>
        <v>2.4597309995442629E-2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508835.05239999999</v>
      </c>
      <c r="F15" s="25">
        <f>VLOOKUP(C15,RA!B19:I50,8,0)</f>
        <v>45585.287300000004</v>
      </c>
      <c r="G15" s="16">
        <f t="shared" si="0"/>
        <v>463249.76509999996</v>
      </c>
      <c r="H15" s="27">
        <f>RA!J19</f>
        <v>8.9587553147114907</v>
      </c>
      <c r="I15" s="20">
        <f>VLOOKUP(B15,RMS!B:D,3,FALSE)</f>
        <v>508835.12717435899</v>
      </c>
      <c r="J15" s="21">
        <f>VLOOKUP(B15,RMS!B:E,4,FALSE)</f>
        <v>463249.76452905999</v>
      </c>
      <c r="K15" s="22">
        <f t="shared" si="1"/>
        <v>-7.4774359003640711E-2</v>
      </c>
      <c r="L15" s="22">
        <f t="shared" si="2"/>
        <v>5.7093997020274401E-4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1082586.6906999999</v>
      </c>
      <c r="F16" s="25">
        <f>VLOOKUP(C16,RA!B20:I51,8,0)</f>
        <v>94950.388699999996</v>
      </c>
      <c r="G16" s="16">
        <f t="shared" si="0"/>
        <v>987636.30199999991</v>
      </c>
      <c r="H16" s="27">
        <f>RA!J20</f>
        <v>8.7706961036630808</v>
      </c>
      <c r="I16" s="20">
        <f>VLOOKUP(B16,RMS!B:D,3,FALSE)</f>
        <v>1082586.8799999999</v>
      </c>
      <c r="J16" s="21">
        <f>VLOOKUP(B16,RMS!B:E,4,FALSE)</f>
        <v>987636.30200000003</v>
      </c>
      <c r="K16" s="22">
        <f t="shared" si="1"/>
        <v>-0.18929999996908009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422687.32429999998</v>
      </c>
      <c r="F17" s="25">
        <f>VLOOKUP(C17,RA!B21:I52,8,0)</f>
        <v>47971.5147</v>
      </c>
      <c r="G17" s="16">
        <f t="shared" si="0"/>
        <v>374715.80959999998</v>
      </c>
      <c r="H17" s="27">
        <f>RA!J21</f>
        <v>11.3491727672327</v>
      </c>
      <c r="I17" s="20">
        <f>VLOOKUP(B17,RMS!B:D,3,FALSE)</f>
        <v>422687.41719744302</v>
      </c>
      <c r="J17" s="21">
        <f>VLOOKUP(B17,RMS!B:E,4,FALSE)</f>
        <v>374715.80924808298</v>
      </c>
      <c r="K17" s="22">
        <f t="shared" si="1"/>
        <v>-9.289744304260239E-2</v>
      </c>
      <c r="L17" s="22">
        <f t="shared" si="2"/>
        <v>3.5191699862480164E-4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1522093.8223999999</v>
      </c>
      <c r="F18" s="25">
        <f>VLOOKUP(C18,RA!B22:I53,8,0)</f>
        <v>209053.46170000001</v>
      </c>
      <c r="G18" s="16">
        <f t="shared" si="0"/>
        <v>1313040.3606999998</v>
      </c>
      <c r="H18" s="27">
        <f>RA!J22</f>
        <v>13.734597606497699</v>
      </c>
      <c r="I18" s="20">
        <f>VLOOKUP(B18,RMS!B:D,3,FALSE)</f>
        <v>1522095.08386667</v>
      </c>
      <c r="J18" s="21">
        <f>VLOOKUP(B18,RMS!B:E,4,FALSE)</f>
        <v>1313040.3611999999</v>
      </c>
      <c r="K18" s="22">
        <f t="shared" si="1"/>
        <v>-1.261466670082882</v>
      </c>
      <c r="L18" s="22">
        <f t="shared" si="2"/>
        <v>-5.0000008195638657E-4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2919128.7415</v>
      </c>
      <c r="F19" s="25">
        <f>VLOOKUP(C19,RA!B23:I54,8,0)</f>
        <v>350660.17170000001</v>
      </c>
      <c r="G19" s="16">
        <f t="shared" si="0"/>
        <v>2568468.5698000002</v>
      </c>
      <c r="H19" s="27">
        <f>RA!J23</f>
        <v>12.0124942320911</v>
      </c>
      <c r="I19" s="20">
        <f>VLOOKUP(B19,RMS!B:D,3,FALSE)</f>
        <v>2919131.0723957298</v>
      </c>
      <c r="J19" s="21">
        <f>VLOOKUP(B19,RMS!B:E,4,FALSE)</f>
        <v>2568468.6090213698</v>
      </c>
      <c r="K19" s="22">
        <f t="shared" si="1"/>
        <v>-2.3308957298286259</v>
      </c>
      <c r="L19" s="22">
        <f t="shared" si="2"/>
        <v>-3.9221369661390781E-2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339405.55109999998</v>
      </c>
      <c r="F20" s="25">
        <f>VLOOKUP(C20,RA!B24:I55,8,0)</f>
        <v>53026.542200000004</v>
      </c>
      <c r="G20" s="16">
        <f t="shared" si="0"/>
        <v>286379.00889999996</v>
      </c>
      <c r="H20" s="27">
        <f>RA!J24</f>
        <v>15.623357375311899</v>
      </c>
      <c r="I20" s="20">
        <f>VLOOKUP(B20,RMS!B:D,3,FALSE)</f>
        <v>339405.58218650601</v>
      </c>
      <c r="J20" s="21">
        <f>VLOOKUP(B20,RMS!B:E,4,FALSE)</f>
        <v>286379.00172735599</v>
      </c>
      <c r="K20" s="22">
        <f t="shared" si="1"/>
        <v>-3.1086506030987948E-2</v>
      </c>
      <c r="L20" s="22">
        <f t="shared" si="2"/>
        <v>7.1726439637131989E-3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307403.07169999997</v>
      </c>
      <c r="F21" s="25">
        <f>VLOOKUP(C21,RA!B25:I56,8,0)</f>
        <v>24846.730200000002</v>
      </c>
      <c r="G21" s="16">
        <f t="shared" si="0"/>
        <v>282556.34149999998</v>
      </c>
      <c r="H21" s="27">
        <f>RA!J25</f>
        <v>8.0827852703594196</v>
      </c>
      <c r="I21" s="20">
        <f>VLOOKUP(B21,RMS!B:D,3,FALSE)</f>
        <v>307403.063313463</v>
      </c>
      <c r="J21" s="21">
        <f>VLOOKUP(B21,RMS!B:E,4,FALSE)</f>
        <v>282556.33401455998</v>
      </c>
      <c r="K21" s="22">
        <f t="shared" si="1"/>
        <v>8.386536967009306E-3</v>
      </c>
      <c r="L21" s="22">
        <f t="shared" si="2"/>
        <v>7.4854400008916855E-3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669703.81000000006</v>
      </c>
      <c r="F22" s="25">
        <f>VLOOKUP(C22,RA!B26:I57,8,0)</f>
        <v>137001.1857</v>
      </c>
      <c r="G22" s="16">
        <f t="shared" si="0"/>
        <v>532702.62430000002</v>
      </c>
      <c r="H22" s="27">
        <f>RA!J26</f>
        <v>20.456981676720599</v>
      </c>
      <c r="I22" s="20">
        <f>VLOOKUP(B22,RMS!B:D,3,FALSE)</f>
        <v>669703.81774790899</v>
      </c>
      <c r="J22" s="21">
        <f>VLOOKUP(B22,RMS!B:E,4,FALSE)</f>
        <v>532702.58282333496</v>
      </c>
      <c r="K22" s="22">
        <f t="shared" si="1"/>
        <v>-7.7479089377447963E-3</v>
      </c>
      <c r="L22" s="22">
        <f t="shared" si="2"/>
        <v>4.1476665064692497E-2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315099.87640000001</v>
      </c>
      <c r="F23" s="25">
        <f>VLOOKUP(C23,RA!B27:I58,8,0)</f>
        <v>86476.597899999993</v>
      </c>
      <c r="G23" s="16">
        <f t="shared" si="0"/>
        <v>228623.27850000001</v>
      </c>
      <c r="H23" s="27">
        <f>RA!J27</f>
        <v>27.444186550623499</v>
      </c>
      <c r="I23" s="20">
        <f>VLOOKUP(B23,RMS!B:D,3,FALSE)</f>
        <v>315099.81596322497</v>
      </c>
      <c r="J23" s="21">
        <f>VLOOKUP(B23,RMS!B:E,4,FALSE)</f>
        <v>228623.29120652299</v>
      </c>
      <c r="K23" s="22">
        <f t="shared" si="1"/>
        <v>6.0436775034759194E-2</v>
      </c>
      <c r="L23" s="22">
        <f t="shared" si="2"/>
        <v>-1.2706522975349799E-2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960882.848</v>
      </c>
      <c r="F24" s="25">
        <f>VLOOKUP(C24,RA!B28:I59,8,0)</f>
        <v>36851.453300000001</v>
      </c>
      <c r="G24" s="16">
        <f t="shared" si="0"/>
        <v>924031.39469999995</v>
      </c>
      <c r="H24" s="27">
        <f>RA!J28</f>
        <v>3.8351661054938502</v>
      </c>
      <c r="I24" s="20">
        <f>VLOOKUP(B24,RMS!B:D,3,FALSE)</f>
        <v>960882.84546106204</v>
      </c>
      <c r="J24" s="21">
        <f>VLOOKUP(B24,RMS!B:E,4,FALSE)</f>
        <v>924031.38872831897</v>
      </c>
      <c r="K24" s="22">
        <f t="shared" si="1"/>
        <v>2.5389379588887095E-3</v>
      </c>
      <c r="L24" s="22">
        <f t="shared" si="2"/>
        <v>5.9716809773817658E-3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663693.14850000001</v>
      </c>
      <c r="F25" s="25">
        <f>VLOOKUP(C25,RA!B29:I60,8,0)</f>
        <v>102068.3587</v>
      </c>
      <c r="G25" s="16">
        <f t="shared" si="0"/>
        <v>561624.78980000003</v>
      </c>
      <c r="H25" s="27">
        <f>RA!J29</f>
        <v>15.3788477296598</v>
      </c>
      <c r="I25" s="20">
        <f>VLOOKUP(B25,RMS!B:D,3,FALSE)</f>
        <v>663693.14877699094</v>
      </c>
      <c r="J25" s="21">
        <f>VLOOKUP(B25,RMS!B:E,4,FALSE)</f>
        <v>561624.753696642</v>
      </c>
      <c r="K25" s="22">
        <f t="shared" si="1"/>
        <v>-2.7699093334376812E-4</v>
      </c>
      <c r="L25" s="22">
        <f t="shared" si="2"/>
        <v>3.6103358026593924E-2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1298051.3075999999</v>
      </c>
      <c r="F26" s="25">
        <f>VLOOKUP(C26,RA!B30:I61,8,0)</f>
        <v>151879.95259999999</v>
      </c>
      <c r="G26" s="16">
        <f t="shared" si="0"/>
        <v>1146171.355</v>
      </c>
      <c r="H26" s="27">
        <f>RA!J30</f>
        <v>11.7006124265469</v>
      </c>
      <c r="I26" s="20">
        <f>VLOOKUP(B26,RMS!B:D,3,FALSE)</f>
        <v>1298051.32921327</v>
      </c>
      <c r="J26" s="21">
        <f>VLOOKUP(B26,RMS!B:E,4,FALSE)</f>
        <v>1146171.3406314</v>
      </c>
      <c r="K26" s="22">
        <f t="shared" si="1"/>
        <v>-2.1613270044326782E-2</v>
      </c>
      <c r="L26" s="22">
        <f t="shared" si="2"/>
        <v>1.436859997920692E-2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929240.76470000006</v>
      </c>
      <c r="F27" s="25">
        <f>VLOOKUP(C27,RA!B31:I62,8,0)</f>
        <v>28342.481800000001</v>
      </c>
      <c r="G27" s="16">
        <f t="shared" si="0"/>
        <v>900898.28290000011</v>
      </c>
      <c r="H27" s="27">
        <f>RA!J31</f>
        <v>3.0500687094964301</v>
      </c>
      <c r="I27" s="20">
        <f>VLOOKUP(B27,RMS!B:D,3,FALSE)</f>
        <v>929240.73099557497</v>
      </c>
      <c r="J27" s="21">
        <f>VLOOKUP(B27,RMS!B:E,4,FALSE)</f>
        <v>900898.26877433597</v>
      </c>
      <c r="K27" s="22">
        <f t="shared" si="1"/>
        <v>3.3704425091855228E-2</v>
      </c>
      <c r="L27" s="22">
        <f t="shared" si="2"/>
        <v>1.4125664136372507E-2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134129.37059999999</v>
      </c>
      <c r="F28" s="25">
        <f>VLOOKUP(C28,RA!B32:I63,8,0)</f>
        <v>35828.7042</v>
      </c>
      <c r="G28" s="16">
        <f t="shared" si="0"/>
        <v>98300.666399999987</v>
      </c>
      <c r="H28" s="27">
        <f>RA!J32</f>
        <v>26.712049746992498</v>
      </c>
      <c r="I28" s="20">
        <f>VLOOKUP(B28,RMS!B:D,3,FALSE)</f>
        <v>134129.27138580999</v>
      </c>
      <c r="J28" s="21">
        <f>VLOOKUP(B28,RMS!B:E,4,FALSE)</f>
        <v>98300.629793096407</v>
      </c>
      <c r="K28" s="22">
        <f t="shared" si="1"/>
        <v>9.9214190006023273E-2</v>
      </c>
      <c r="L28" s="22">
        <f t="shared" si="2"/>
        <v>3.6606903580832295E-2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169950.24739999999</v>
      </c>
      <c r="F30" s="25">
        <f>VLOOKUP(C30,RA!B34:I66,8,0)</f>
        <v>22537.5141</v>
      </c>
      <c r="G30" s="16">
        <f t="shared" si="0"/>
        <v>147412.73329999999</v>
      </c>
      <c r="H30" s="27">
        <f>RA!J34</f>
        <v>0</v>
      </c>
      <c r="I30" s="20">
        <f>VLOOKUP(B30,RMS!B:D,3,FALSE)</f>
        <v>169950.24669999999</v>
      </c>
      <c r="J30" s="21">
        <f>VLOOKUP(B30,RMS!B:E,4,FALSE)</f>
        <v>147412.73250000001</v>
      </c>
      <c r="K30" s="22">
        <f t="shared" si="1"/>
        <v>7.0000000414438546E-4</v>
      </c>
      <c r="L30" s="22">
        <f t="shared" si="2"/>
        <v>7.9999997979030013E-4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78941.100000000006</v>
      </c>
      <c r="F31" s="25">
        <f>VLOOKUP(C31,RA!B35:I67,8,0)</f>
        <v>3584.43</v>
      </c>
      <c r="G31" s="16">
        <f t="shared" si="0"/>
        <v>75356.670000000013</v>
      </c>
      <c r="H31" s="27">
        <f>RA!J35</f>
        <v>13.261242301669</v>
      </c>
      <c r="I31" s="20">
        <f>VLOOKUP(B31,RMS!B:D,3,FALSE)</f>
        <v>78941.100000000006</v>
      </c>
      <c r="J31" s="21">
        <f>VLOOKUP(B31,RMS!B:E,4,FALSE)</f>
        <v>75356.67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255171.9</v>
      </c>
      <c r="F32" s="25">
        <f>VLOOKUP(C32,RA!B34:I67,8,0)</f>
        <v>-27121.29</v>
      </c>
      <c r="G32" s="16">
        <f t="shared" si="0"/>
        <v>282293.19</v>
      </c>
      <c r="H32" s="27">
        <f>RA!J35</f>
        <v>13.261242301669</v>
      </c>
      <c r="I32" s="20">
        <f>VLOOKUP(B32,RMS!B:D,3,FALSE)</f>
        <v>255171.9</v>
      </c>
      <c r="J32" s="21">
        <f>VLOOKUP(B32,RMS!B:E,4,FALSE)</f>
        <v>282293.19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408005.14</v>
      </c>
      <c r="F33" s="25">
        <f>VLOOKUP(C33,RA!B34:I68,8,0)</f>
        <v>-26229.37</v>
      </c>
      <c r="G33" s="16">
        <f t="shared" si="0"/>
        <v>434234.51</v>
      </c>
      <c r="H33" s="27">
        <f>RA!J34</f>
        <v>0</v>
      </c>
      <c r="I33" s="20">
        <f>VLOOKUP(B33,RMS!B:D,3,FALSE)</f>
        <v>408005.14</v>
      </c>
      <c r="J33" s="21">
        <f>VLOOKUP(B33,RMS!B:E,4,FALSE)</f>
        <v>434234.51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229291.68</v>
      </c>
      <c r="F34" s="25">
        <f>VLOOKUP(C34,RA!B35:I69,8,0)</f>
        <v>-20496.12</v>
      </c>
      <c r="G34" s="16">
        <f t="shared" si="0"/>
        <v>249787.8</v>
      </c>
      <c r="H34" s="27">
        <f>RA!J35</f>
        <v>13.261242301669</v>
      </c>
      <c r="I34" s="20">
        <f>VLOOKUP(B34,RMS!B:D,3,FALSE)</f>
        <v>229291.68</v>
      </c>
      <c r="J34" s="21">
        <f>VLOOKUP(B34,RMS!B:E,4,FALSE)</f>
        <v>249787.8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40.46</v>
      </c>
      <c r="F35" s="25">
        <f>VLOOKUP(C35,RA!B36:I70,8,0)</f>
        <v>36.03</v>
      </c>
      <c r="G35" s="16">
        <f t="shared" si="0"/>
        <v>4.43</v>
      </c>
      <c r="H35" s="27">
        <f>RA!J36</f>
        <v>4.5406385266990199</v>
      </c>
      <c r="I35" s="20">
        <f>VLOOKUP(B35,RMS!B:D,3,FALSE)</f>
        <v>40.46</v>
      </c>
      <c r="J35" s="21">
        <f>VLOOKUP(B35,RMS!B:E,4,FALSE)</f>
        <v>4.43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225476.0687</v>
      </c>
      <c r="F36" s="25">
        <f>VLOOKUP(C36,RA!B8:I70,8,0)</f>
        <v>14428.807199999999</v>
      </c>
      <c r="G36" s="16">
        <f t="shared" si="0"/>
        <v>211047.26149999999</v>
      </c>
      <c r="H36" s="27">
        <f>RA!J36</f>
        <v>4.5406385266990199</v>
      </c>
      <c r="I36" s="20">
        <f>VLOOKUP(B36,RMS!B:D,3,FALSE)</f>
        <v>225476.068376068</v>
      </c>
      <c r="J36" s="21">
        <f>VLOOKUP(B36,RMS!B:E,4,FALSE)</f>
        <v>211047.26068376101</v>
      </c>
      <c r="K36" s="22">
        <f t="shared" si="1"/>
        <v>3.2393200672231615E-4</v>
      </c>
      <c r="L36" s="22">
        <f t="shared" si="2"/>
        <v>8.1623898586258292E-4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398791.21590000001</v>
      </c>
      <c r="F37" s="25">
        <f>VLOOKUP(C37,RA!B8:I71,8,0)</f>
        <v>25381.147400000002</v>
      </c>
      <c r="G37" s="16">
        <f t="shared" si="0"/>
        <v>373410.06849999999</v>
      </c>
      <c r="H37" s="27">
        <f>RA!J37</f>
        <v>-10.628635049549001</v>
      </c>
      <c r="I37" s="20">
        <f>VLOOKUP(B37,RMS!B:D,3,FALSE)</f>
        <v>398791.20890341903</v>
      </c>
      <c r="J37" s="21">
        <f>VLOOKUP(B37,RMS!B:E,4,FALSE)</f>
        <v>373410.07207435899</v>
      </c>
      <c r="K37" s="22">
        <f t="shared" si="1"/>
        <v>6.9965809816494584E-3</v>
      </c>
      <c r="L37" s="22">
        <f t="shared" si="2"/>
        <v>-3.5743589978665113E-3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125259.85</v>
      </c>
      <c r="F38" s="25">
        <f>VLOOKUP(C38,RA!B9:I72,8,0)</f>
        <v>-9870.17</v>
      </c>
      <c r="G38" s="16">
        <f t="shared" si="0"/>
        <v>135130.02000000002</v>
      </c>
      <c r="H38" s="27">
        <f>RA!J38</f>
        <v>-6.4286861680223</v>
      </c>
      <c r="I38" s="20">
        <f>VLOOKUP(B38,RMS!B:D,3,FALSE)</f>
        <v>125259.85</v>
      </c>
      <c r="J38" s="21">
        <f>VLOOKUP(B38,RMS!B:E,4,FALSE)</f>
        <v>135130.01999999999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69030.81</v>
      </c>
      <c r="F39" s="25">
        <f>VLOOKUP(C39,RA!B10:I73,8,0)</f>
        <v>9707.1200000000008</v>
      </c>
      <c r="G39" s="16">
        <f t="shared" si="0"/>
        <v>59323.689999999995</v>
      </c>
      <c r="H39" s="27">
        <f>RA!J39</f>
        <v>-8.9388851789127308</v>
      </c>
      <c r="I39" s="20">
        <f>VLOOKUP(B39,RMS!B:D,3,FALSE)</f>
        <v>69030.81</v>
      </c>
      <c r="J39" s="21">
        <f>VLOOKUP(B39,RMS!B:E,4,FALSE)</f>
        <v>59323.69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2542.3265999999999</v>
      </c>
      <c r="F40" s="25">
        <f>VLOOKUP(C40,RA!B8:I74,8,0)</f>
        <v>307.82389999999998</v>
      </c>
      <c r="G40" s="16">
        <f t="shared" si="0"/>
        <v>2234.5027</v>
      </c>
      <c r="H40" s="27">
        <f>RA!J40</f>
        <v>89.050914483440394</v>
      </c>
      <c r="I40" s="20">
        <f>VLOOKUP(B40,RMS!B:D,3,FALSE)</f>
        <v>2542.3266016186399</v>
      </c>
      <c r="J40" s="21">
        <f>VLOOKUP(B40,RMS!B:E,4,FALSE)</f>
        <v>2234.5026851221501</v>
      </c>
      <c r="K40" s="22">
        <f t="shared" si="1"/>
        <v>-1.6186399989237543E-6</v>
      </c>
      <c r="L40" s="22">
        <f t="shared" si="2"/>
        <v>1.4877849935146514E-5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activeCell="A8"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61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61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2" t="s">
        <v>47</v>
      </c>
      <c r="W3" s="49"/>
    </row>
    <row r="4" spans="1:23" ht="14.25" thickTop="1" thickBo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0" t="s">
        <v>4</v>
      </c>
      <c r="C6" s="51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2" t="s">
        <v>5</v>
      </c>
      <c r="B7" s="53"/>
      <c r="C7" s="54"/>
      <c r="D7" s="70">
        <v>19794847.6294</v>
      </c>
      <c r="E7" s="70">
        <v>23909705.612599999</v>
      </c>
      <c r="F7" s="71">
        <v>82.790009840056101</v>
      </c>
      <c r="G7" s="70">
        <v>18719215.791299999</v>
      </c>
      <c r="H7" s="71">
        <v>5.7461372853018</v>
      </c>
      <c r="I7" s="70">
        <v>2316959.6255999999</v>
      </c>
      <c r="J7" s="71">
        <v>11.7048621387657</v>
      </c>
      <c r="K7" s="70">
        <v>1719649.8308999999</v>
      </c>
      <c r="L7" s="71">
        <v>9.1865484648092401</v>
      </c>
      <c r="M7" s="71">
        <v>0.34734385103704002</v>
      </c>
      <c r="N7" s="70">
        <v>66959126.529899999</v>
      </c>
      <c r="O7" s="70">
        <v>4224659369.3389001</v>
      </c>
      <c r="P7" s="70">
        <v>1091407</v>
      </c>
      <c r="Q7" s="70">
        <v>880998</v>
      </c>
      <c r="R7" s="71">
        <v>23.883028111301101</v>
      </c>
      <c r="S7" s="70">
        <v>18.136998965005699</v>
      </c>
      <c r="T7" s="70">
        <v>17.4487364754517</v>
      </c>
      <c r="U7" s="72">
        <v>3.7947980858463901</v>
      </c>
      <c r="V7" s="60"/>
      <c r="W7" s="60"/>
    </row>
    <row r="8" spans="1:23" ht="13.5" thickBot="1" x14ac:dyDescent="0.25">
      <c r="A8" s="55">
        <v>42189</v>
      </c>
      <c r="B8" s="58" t="s">
        <v>6</v>
      </c>
      <c r="C8" s="59"/>
      <c r="D8" s="73">
        <v>674872.3835</v>
      </c>
      <c r="E8" s="73">
        <v>883442.93649999995</v>
      </c>
      <c r="F8" s="74">
        <v>76.391168644540997</v>
      </c>
      <c r="G8" s="73">
        <v>597911.82220000005</v>
      </c>
      <c r="H8" s="74">
        <v>12.8715570494702</v>
      </c>
      <c r="I8" s="73">
        <v>165182.4368</v>
      </c>
      <c r="J8" s="74">
        <v>24.476099606170902</v>
      </c>
      <c r="K8" s="73">
        <v>128277.689</v>
      </c>
      <c r="L8" s="74">
        <v>21.4542820926346</v>
      </c>
      <c r="M8" s="74">
        <v>0.28769420534228701</v>
      </c>
      <c r="N8" s="73">
        <v>2242386.0137999998</v>
      </c>
      <c r="O8" s="73">
        <v>153394548.32499999</v>
      </c>
      <c r="P8" s="73">
        <v>28723</v>
      </c>
      <c r="Q8" s="73">
        <v>21790</v>
      </c>
      <c r="R8" s="74">
        <v>31.817347407067501</v>
      </c>
      <c r="S8" s="73">
        <v>23.4958877380496</v>
      </c>
      <c r="T8" s="73">
        <v>23.218004424047699</v>
      </c>
      <c r="U8" s="75">
        <v>1.1826891458623601</v>
      </c>
      <c r="V8" s="60"/>
      <c r="W8" s="60"/>
    </row>
    <row r="9" spans="1:23" ht="12" customHeight="1" thickBot="1" x14ac:dyDescent="0.25">
      <c r="A9" s="56"/>
      <c r="B9" s="58" t="s">
        <v>7</v>
      </c>
      <c r="C9" s="59"/>
      <c r="D9" s="73">
        <v>137212.65779999999</v>
      </c>
      <c r="E9" s="73">
        <v>149187.0411</v>
      </c>
      <c r="F9" s="74">
        <v>91.973576785416896</v>
      </c>
      <c r="G9" s="73">
        <v>118522.1692</v>
      </c>
      <c r="H9" s="74">
        <v>15.769614010743201</v>
      </c>
      <c r="I9" s="73">
        <v>30035.093499999999</v>
      </c>
      <c r="J9" s="74">
        <v>21.889448088512999</v>
      </c>
      <c r="K9" s="73">
        <v>25489.617600000001</v>
      </c>
      <c r="L9" s="74">
        <v>21.506202402512201</v>
      </c>
      <c r="M9" s="74">
        <v>0.17832656304738001</v>
      </c>
      <c r="N9" s="73">
        <v>534090.2182</v>
      </c>
      <c r="O9" s="73">
        <v>24091906.281399999</v>
      </c>
      <c r="P9" s="73">
        <v>7014</v>
      </c>
      <c r="Q9" s="73">
        <v>5316</v>
      </c>
      <c r="R9" s="74">
        <v>31.941309255078998</v>
      </c>
      <c r="S9" s="73">
        <v>19.562682891360101</v>
      </c>
      <c r="T9" s="73">
        <v>19.580672968397302</v>
      </c>
      <c r="U9" s="75">
        <v>-9.1961195389531999E-2</v>
      </c>
      <c r="V9" s="60"/>
      <c r="W9" s="60"/>
    </row>
    <row r="10" spans="1:23" ht="13.5" thickBot="1" x14ac:dyDescent="0.25">
      <c r="A10" s="56"/>
      <c r="B10" s="58" t="s">
        <v>8</v>
      </c>
      <c r="C10" s="59"/>
      <c r="D10" s="73">
        <v>196508.2838</v>
      </c>
      <c r="E10" s="73">
        <v>258287.43059999999</v>
      </c>
      <c r="F10" s="74">
        <v>76.081241484927304</v>
      </c>
      <c r="G10" s="73">
        <v>192980.19289999999</v>
      </c>
      <c r="H10" s="74">
        <v>1.8282139980180201</v>
      </c>
      <c r="I10" s="73">
        <v>50454.124000000003</v>
      </c>
      <c r="J10" s="74">
        <v>25.675316594465102</v>
      </c>
      <c r="K10" s="73">
        <v>49620.0962</v>
      </c>
      <c r="L10" s="74">
        <v>25.712533216148501</v>
      </c>
      <c r="M10" s="74">
        <v>1.680826648619E-2</v>
      </c>
      <c r="N10" s="73">
        <v>625695.77890000003</v>
      </c>
      <c r="O10" s="73">
        <v>39606389.221299998</v>
      </c>
      <c r="P10" s="73">
        <v>107905</v>
      </c>
      <c r="Q10" s="73">
        <v>86361</v>
      </c>
      <c r="R10" s="74">
        <v>24.946445733606598</v>
      </c>
      <c r="S10" s="73">
        <v>1.8211230600991599</v>
      </c>
      <c r="T10" s="73">
        <v>1.75984628709719</v>
      </c>
      <c r="U10" s="75">
        <v>3.3647793685419298</v>
      </c>
      <c r="V10" s="60"/>
      <c r="W10" s="60"/>
    </row>
    <row r="11" spans="1:23" ht="13.5" thickBot="1" x14ac:dyDescent="0.25">
      <c r="A11" s="56"/>
      <c r="B11" s="58" t="s">
        <v>9</v>
      </c>
      <c r="C11" s="59"/>
      <c r="D11" s="73">
        <v>67556.772800000006</v>
      </c>
      <c r="E11" s="73">
        <v>86271.200700000001</v>
      </c>
      <c r="F11" s="74">
        <v>78.307444722975802</v>
      </c>
      <c r="G11" s="73">
        <v>64850.873200000002</v>
      </c>
      <c r="H11" s="74">
        <v>4.1724952440578704</v>
      </c>
      <c r="I11" s="73">
        <v>15493.0311</v>
      </c>
      <c r="J11" s="74">
        <v>22.9333499186924</v>
      </c>
      <c r="K11" s="73">
        <v>13252.2698</v>
      </c>
      <c r="L11" s="74">
        <v>20.4349905345608</v>
      </c>
      <c r="M11" s="74">
        <v>0.169085095143475</v>
      </c>
      <c r="N11" s="73">
        <v>224364.91529999999</v>
      </c>
      <c r="O11" s="73">
        <v>13120168.189999999</v>
      </c>
      <c r="P11" s="73">
        <v>3394</v>
      </c>
      <c r="Q11" s="73">
        <v>2498</v>
      </c>
      <c r="R11" s="74">
        <v>35.868694955964799</v>
      </c>
      <c r="S11" s="73">
        <v>19.904765114908699</v>
      </c>
      <c r="T11" s="73">
        <v>20.2096148919135</v>
      </c>
      <c r="U11" s="75">
        <v>-1.5315416948906</v>
      </c>
      <c r="V11" s="60"/>
      <c r="W11" s="60"/>
    </row>
    <row r="12" spans="1:23" ht="13.5" thickBot="1" x14ac:dyDescent="0.25">
      <c r="A12" s="56"/>
      <c r="B12" s="58" t="s">
        <v>10</v>
      </c>
      <c r="C12" s="59"/>
      <c r="D12" s="73">
        <v>164230.8897</v>
      </c>
      <c r="E12" s="73">
        <v>234666.28</v>
      </c>
      <c r="F12" s="74">
        <v>69.984869449500806</v>
      </c>
      <c r="G12" s="73">
        <v>192885.30729999999</v>
      </c>
      <c r="H12" s="74">
        <v>-14.855676671854001</v>
      </c>
      <c r="I12" s="73">
        <v>25585.8815</v>
      </c>
      <c r="J12" s="74">
        <v>15.579213841402</v>
      </c>
      <c r="K12" s="73">
        <v>38564.972600000001</v>
      </c>
      <c r="L12" s="74">
        <v>19.993732617497301</v>
      </c>
      <c r="M12" s="74">
        <v>-0.336551285401406</v>
      </c>
      <c r="N12" s="73">
        <v>655438.50859999994</v>
      </c>
      <c r="O12" s="73">
        <v>47332500.690899998</v>
      </c>
      <c r="P12" s="73">
        <v>2078</v>
      </c>
      <c r="Q12" s="73">
        <v>1911</v>
      </c>
      <c r="R12" s="74">
        <v>8.7388801674515904</v>
      </c>
      <c r="S12" s="73">
        <v>79.033151924927793</v>
      </c>
      <c r="T12" s="73">
        <v>71.6279832025118</v>
      </c>
      <c r="U12" s="75">
        <v>9.3696993502803601</v>
      </c>
      <c r="V12" s="60"/>
      <c r="W12" s="60"/>
    </row>
    <row r="13" spans="1:23" ht="13.5" thickBot="1" x14ac:dyDescent="0.25">
      <c r="A13" s="56"/>
      <c r="B13" s="58" t="s">
        <v>11</v>
      </c>
      <c r="C13" s="59"/>
      <c r="D13" s="73">
        <v>302925.42050000001</v>
      </c>
      <c r="E13" s="73">
        <v>429774.35340000002</v>
      </c>
      <c r="F13" s="74">
        <v>70.484759759049894</v>
      </c>
      <c r="G13" s="73">
        <v>317592.95409999997</v>
      </c>
      <c r="H13" s="74">
        <v>-4.6183435150710803</v>
      </c>
      <c r="I13" s="73">
        <v>75012.257500000007</v>
      </c>
      <c r="J13" s="74">
        <v>24.7626156220851</v>
      </c>
      <c r="K13" s="73">
        <v>80830.845300000001</v>
      </c>
      <c r="L13" s="74">
        <v>25.451082669343101</v>
      </c>
      <c r="M13" s="74">
        <v>-7.1984745160149993E-2</v>
      </c>
      <c r="N13" s="73">
        <v>1067346.9959</v>
      </c>
      <c r="O13" s="73">
        <v>69336195.7236</v>
      </c>
      <c r="P13" s="73">
        <v>12641</v>
      </c>
      <c r="Q13" s="73">
        <v>10030</v>
      </c>
      <c r="R13" s="74">
        <v>26.031904287138602</v>
      </c>
      <c r="S13" s="73">
        <v>23.963722846293798</v>
      </c>
      <c r="T13" s="73">
        <v>24.464385563310099</v>
      </c>
      <c r="U13" s="75">
        <v>-2.0892526600627801</v>
      </c>
      <c r="V13" s="60"/>
      <c r="W13" s="60"/>
    </row>
    <row r="14" spans="1:23" ht="13.5" thickBot="1" x14ac:dyDescent="0.25">
      <c r="A14" s="56"/>
      <c r="B14" s="58" t="s">
        <v>12</v>
      </c>
      <c r="C14" s="59"/>
      <c r="D14" s="73">
        <v>213521.38070000001</v>
      </c>
      <c r="E14" s="73">
        <v>212680.4883</v>
      </c>
      <c r="F14" s="74">
        <v>100.39537825341699</v>
      </c>
      <c r="G14" s="73">
        <v>181538.92879999999</v>
      </c>
      <c r="H14" s="74">
        <v>17.6174069723827</v>
      </c>
      <c r="I14" s="73">
        <v>41028.413999999997</v>
      </c>
      <c r="J14" s="74">
        <v>19.215131461539901</v>
      </c>
      <c r="K14" s="73">
        <v>21627.5425</v>
      </c>
      <c r="L14" s="74">
        <v>11.9134461368486</v>
      </c>
      <c r="M14" s="74">
        <v>0.89704465960476099</v>
      </c>
      <c r="N14" s="73">
        <v>738562.20250000001</v>
      </c>
      <c r="O14" s="73">
        <v>37058791.5766</v>
      </c>
      <c r="P14" s="73">
        <v>4710</v>
      </c>
      <c r="Q14" s="73">
        <v>4601</v>
      </c>
      <c r="R14" s="74">
        <v>2.3690502064768602</v>
      </c>
      <c r="S14" s="73">
        <v>45.333626475583898</v>
      </c>
      <c r="T14" s="73">
        <v>41.139312127798298</v>
      </c>
      <c r="U14" s="75">
        <v>9.2521041749099098</v>
      </c>
      <c r="V14" s="60"/>
      <c r="W14" s="60"/>
    </row>
    <row r="15" spans="1:23" ht="13.5" thickBot="1" x14ac:dyDescent="0.25">
      <c r="A15" s="56"/>
      <c r="B15" s="58" t="s">
        <v>13</v>
      </c>
      <c r="C15" s="59"/>
      <c r="D15" s="73">
        <v>136651.5674</v>
      </c>
      <c r="E15" s="73">
        <v>160270.45680000001</v>
      </c>
      <c r="F15" s="74">
        <v>85.263104709638498</v>
      </c>
      <c r="G15" s="73">
        <v>147220.16529999999</v>
      </c>
      <c r="H15" s="74">
        <v>-7.1787705702297799</v>
      </c>
      <c r="I15" s="73">
        <v>20708.1541</v>
      </c>
      <c r="J15" s="74">
        <v>15.1539821269551</v>
      </c>
      <c r="K15" s="73">
        <v>16149.318300000001</v>
      </c>
      <c r="L15" s="74">
        <v>10.9695015401535</v>
      </c>
      <c r="M15" s="74">
        <v>0.28229277021556998</v>
      </c>
      <c r="N15" s="73">
        <v>484706.31290000002</v>
      </c>
      <c r="O15" s="73">
        <v>28587577.411899999</v>
      </c>
      <c r="P15" s="73">
        <v>6120</v>
      </c>
      <c r="Q15" s="73">
        <v>5240</v>
      </c>
      <c r="R15" s="74">
        <v>16.793893129771</v>
      </c>
      <c r="S15" s="73">
        <v>22.328687483660101</v>
      </c>
      <c r="T15" s="73">
        <v>21.472790858778598</v>
      </c>
      <c r="U15" s="75">
        <v>3.8331703352820798</v>
      </c>
      <c r="V15" s="60"/>
      <c r="W15" s="60"/>
    </row>
    <row r="16" spans="1:23" ht="13.5" thickBot="1" x14ac:dyDescent="0.25">
      <c r="A16" s="56"/>
      <c r="B16" s="58" t="s">
        <v>14</v>
      </c>
      <c r="C16" s="59"/>
      <c r="D16" s="73">
        <v>956058.32909999997</v>
      </c>
      <c r="E16" s="73">
        <v>1400963.5589999999</v>
      </c>
      <c r="F16" s="74">
        <v>68.242912027092899</v>
      </c>
      <c r="G16" s="73">
        <v>951610.96970000002</v>
      </c>
      <c r="H16" s="74">
        <v>0.46735058144633501</v>
      </c>
      <c r="I16" s="73">
        <v>56869.543599999997</v>
      </c>
      <c r="J16" s="74">
        <v>5.9483340993990401</v>
      </c>
      <c r="K16" s="73">
        <v>23475.4463</v>
      </c>
      <c r="L16" s="74">
        <v>2.4669163184826202</v>
      </c>
      <c r="M16" s="74">
        <v>1.42251171173687</v>
      </c>
      <c r="N16" s="73">
        <v>3256523.6839999999</v>
      </c>
      <c r="O16" s="73">
        <v>208693607.0059</v>
      </c>
      <c r="P16" s="73">
        <v>54701</v>
      </c>
      <c r="Q16" s="73">
        <v>46841</v>
      </c>
      <c r="R16" s="74">
        <v>16.780171217523101</v>
      </c>
      <c r="S16" s="73">
        <v>17.477894903201001</v>
      </c>
      <c r="T16" s="73">
        <v>16.1047860869751</v>
      </c>
      <c r="U16" s="75">
        <v>7.8562597145178703</v>
      </c>
      <c r="V16" s="60"/>
      <c r="W16" s="60"/>
    </row>
    <row r="17" spans="1:23" ht="12" thickBot="1" x14ac:dyDescent="0.2">
      <c r="A17" s="56"/>
      <c r="B17" s="58" t="s">
        <v>15</v>
      </c>
      <c r="C17" s="59"/>
      <c r="D17" s="73">
        <v>487003.03129999997</v>
      </c>
      <c r="E17" s="73">
        <v>831332.00490000006</v>
      </c>
      <c r="F17" s="74">
        <v>58.581051665222603</v>
      </c>
      <c r="G17" s="73">
        <v>1067685.8879</v>
      </c>
      <c r="H17" s="74">
        <v>-54.387049897430799</v>
      </c>
      <c r="I17" s="73">
        <v>63294.927499999998</v>
      </c>
      <c r="J17" s="74">
        <v>12.996824132909699</v>
      </c>
      <c r="K17" s="73">
        <v>46398.809699999998</v>
      </c>
      <c r="L17" s="74">
        <v>4.3457359721463096</v>
      </c>
      <c r="M17" s="74">
        <v>0.36414981136897601</v>
      </c>
      <c r="N17" s="73">
        <v>1757569.5360000001</v>
      </c>
      <c r="O17" s="73">
        <v>207642780.1187</v>
      </c>
      <c r="P17" s="73">
        <v>13870</v>
      </c>
      <c r="Q17" s="73">
        <v>11761</v>
      </c>
      <c r="R17" s="74">
        <v>17.932148626817401</v>
      </c>
      <c r="S17" s="73">
        <v>35.1119705335256</v>
      </c>
      <c r="T17" s="73">
        <v>36.504681651220103</v>
      </c>
      <c r="U17" s="75">
        <v>-3.9664852086975801</v>
      </c>
      <c r="V17" s="40"/>
      <c r="W17" s="40"/>
    </row>
    <row r="18" spans="1:23" ht="12" thickBot="1" x14ac:dyDescent="0.2">
      <c r="A18" s="56"/>
      <c r="B18" s="58" t="s">
        <v>16</v>
      </c>
      <c r="C18" s="59"/>
      <c r="D18" s="73">
        <v>2422864.7343000001</v>
      </c>
      <c r="E18" s="73">
        <v>2681430.4103000001</v>
      </c>
      <c r="F18" s="74">
        <v>90.357173730603293</v>
      </c>
      <c r="G18" s="73">
        <v>2049455.1850000001</v>
      </c>
      <c r="H18" s="74">
        <v>18.219942159896501</v>
      </c>
      <c r="I18" s="73">
        <v>376487.00870000001</v>
      </c>
      <c r="J18" s="74">
        <v>15.5389198319721</v>
      </c>
      <c r="K18" s="73">
        <v>299705.14760000003</v>
      </c>
      <c r="L18" s="74">
        <v>14.623649728647299</v>
      </c>
      <c r="M18" s="74">
        <v>0.25619133243075498</v>
      </c>
      <c r="N18" s="73">
        <v>7521476.8186999997</v>
      </c>
      <c r="O18" s="73">
        <v>469713552.57200003</v>
      </c>
      <c r="P18" s="73">
        <v>110535</v>
      </c>
      <c r="Q18" s="73">
        <v>86409</v>
      </c>
      <c r="R18" s="74">
        <v>27.920702704579401</v>
      </c>
      <c r="S18" s="73">
        <v>21.919434878545299</v>
      </c>
      <c r="T18" s="73">
        <v>21.123813917531699</v>
      </c>
      <c r="U18" s="75">
        <v>3.6297512477945899</v>
      </c>
      <c r="V18" s="40"/>
      <c r="W18" s="40"/>
    </row>
    <row r="19" spans="1:23" ht="12" thickBot="1" x14ac:dyDescent="0.2">
      <c r="A19" s="56"/>
      <c r="B19" s="58" t="s">
        <v>17</v>
      </c>
      <c r="C19" s="59"/>
      <c r="D19" s="73">
        <v>508835.05239999999</v>
      </c>
      <c r="E19" s="73">
        <v>715425.40430000005</v>
      </c>
      <c r="F19" s="74">
        <v>71.123425215500106</v>
      </c>
      <c r="G19" s="73">
        <v>475058.83319999999</v>
      </c>
      <c r="H19" s="74">
        <v>7.1099023614576504</v>
      </c>
      <c r="I19" s="73">
        <v>45585.287300000004</v>
      </c>
      <c r="J19" s="74">
        <v>8.9587553147114907</v>
      </c>
      <c r="K19" s="73">
        <v>41612.443500000001</v>
      </c>
      <c r="L19" s="74">
        <v>8.7594294836490594</v>
      </c>
      <c r="M19" s="74">
        <v>9.5472494904077998E-2</v>
      </c>
      <c r="N19" s="73">
        <v>1728002.6724</v>
      </c>
      <c r="O19" s="73">
        <v>141290301.64359999</v>
      </c>
      <c r="P19" s="73">
        <v>11646</v>
      </c>
      <c r="Q19" s="73">
        <v>8871</v>
      </c>
      <c r="R19" s="74">
        <v>31.2817044301657</v>
      </c>
      <c r="S19" s="73">
        <v>43.691830018890599</v>
      </c>
      <c r="T19" s="73">
        <v>47.245169259384497</v>
      </c>
      <c r="U19" s="75">
        <v>-8.1327315403305107</v>
      </c>
      <c r="V19" s="40"/>
      <c r="W19" s="40"/>
    </row>
    <row r="20" spans="1:23" ht="12" thickBot="1" x14ac:dyDescent="0.2">
      <c r="A20" s="56"/>
      <c r="B20" s="58" t="s">
        <v>18</v>
      </c>
      <c r="C20" s="59"/>
      <c r="D20" s="73">
        <v>1082586.6906999999</v>
      </c>
      <c r="E20" s="73">
        <v>1261762.4155999999</v>
      </c>
      <c r="F20" s="74">
        <v>85.799567122563502</v>
      </c>
      <c r="G20" s="73">
        <v>936529.67099999997</v>
      </c>
      <c r="H20" s="74">
        <v>15.595557110758101</v>
      </c>
      <c r="I20" s="73">
        <v>94950.388699999996</v>
      </c>
      <c r="J20" s="74">
        <v>8.7706961036630808</v>
      </c>
      <c r="K20" s="73">
        <v>58768.317900000002</v>
      </c>
      <c r="L20" s="74">
        <v>6.2751154309130301</v>
      </c>
      <c r="M20" s="74">
        <v>0.61567307169770102</v>
      </c>
      <c r="N20" s="73">
        <v>3577522.3213999998</v>
      </c>
      <c r="O20" s="73">
        <v>223891405.84619999</v>
      </c>
      <c r="P20" s="73">
        <v>48148</v>
      </c>
      <c r="Q20" s="73">
        <v>37473</v>
      </c>
      <c r="R20" s="74">
        <v>28.487177434419401</v>
      </c>
      <c r="S20" s="73">
        <v>22.4845619901138</v>
      </c>
      <c r="T20" s="73">
        <v>21.587295596829701</v>
      </c>
      <c r="U20" s="75">
        <v>3.9905887145082701</v>
      </c>
      <c r="V20" s="40"/>
      <c r="W20" s="40"/>
    </row>
    <row r="21" spans="1:23" ht="12" thickBot="1" x14ac:dyDescent="0.2">
      <c r="A21" s="56"/>
      <c r="B21" s="58" t="s">
        <v>19</v>
      </c>
      <c r="C21" s="59"/>
      <c r="D21" s="73">
        <v>422687.32429999998</v>
      </c>
      <c r="E21" s="73">
        <v>467879.99080000003</v>
      </c>
      <c r="F21" s="74">
        <v>90.340970464941705</v>
      </c>
      <c r="G21" s="73">
        <v>346716.38789999997</v>
      </c>
      <c r="H21" s="74">
        <v>21.9115504923614</v>
      </c>
      <c r="I21" s="73">
        <v>47971.5147</v>
      </c>
      <c r="J21" s="74">
        <v>11.3491727672327</v>
      </c>
      <c r="K21" s="73">
        <v>37365.106399999997</v>
      </c>
      <c r="L21" s="74">
        <v>10.77685038954</v>
      </c>
      <c r="M21" s="74">
        <v>0.28385864037041802</v>
      </c>
      <c r="N21" s="73">
        <v>1348774.9839999999</v>
      </c>
      <c r="O21" s="73">
        <v>85042159.347100005</v>
      </c>
      <c r="P21" s="73">
        <v>37243</v>
      </c>
      <c r="Q21" s="73">
        <v>28249</v>
      </c>
      <c r="R21" s="74">
        <v>31.838295160890699</v>
      </c>
      <c r="S21" s="73">
        <v>11.3494435007921</v>
      </c>
      <c r="T21" s="73">
        <v>10.852013448263699</v>
      </c>
      <c r="U21" s="75">
        <v>4.3828585295281197</v>
      </c>
      <c r="V21" s="40"/>
      <c r="W21" s="40"/>
    </row>
    <row r="22" spans="1:23" ht="12" thickBot="1" x14ac:dyDescent="0.2">
      <c r="A22" s="56"/>
      <c r="B22" s="58" t="s">
        <v>20</v>
      </c>
      <c r="C22" s="59"/>
      <c r="D22" s="73">
        <v>1522093.8223999999</v>
      </c>
      <c r="E22" s="73">
        <v>1668900.6399000001</v>
      </c>
      <c r="F22" s="74">
        <v>91.203381795767299</v>
      </c>
      <c r="G22" s="73">
        <v>1229123.406</v>
      </c>
      <c r="H22" s="74">
        <v>23.835720235238899</v>
      </c>
      <c r="I22" s="73">
        <v>209053.46170000001</v>
      </c>
      <c r="J22" s="74">
        <v>13.734597606497699</v>
      </c>
      <c r="K22" s="73">
        <v>146411.5998</v>
      </c>
      <c r="L22" s="74">
        <v>11.911871426846799</v>
      </c>
      <c r="M22" s="74">
        <v>0.42784767044120497</v>
      </c>
      <c r="N22" s="73">
        <v>5066536.6103999997</v>
      </c>
      <c r="O22" s="73">
        <v>273550086.2845</v>
      </c>
      <c r="P22" s="73">
        <v>89302</v>
      </c>
      <c r="Q22" s="73">
        <v>70647</v>
      </c>
      <c r="R22" s="74">
        <v>26.405933726839098</v>
      </c>
      <c r="S22" s="73">
        <v>17.044341922913301</v>
      </c>
      <c r="T22" s="73">
        <v>16.146386276841199</v>
      </c>
      <c r="U22" s="75">
        <v>5.2683503424964302</v>
      </c>
      <c r="V22" s="40"/>
      <c r="W22" s="40"/>
    </row>
    <row r="23" spans="1:23" ht="12" thickBot="1" x14ac:dyDescent="0.2">
      <c r="A23" s="56"/>
      <c r="B23" s="58" t="s">
        <v>21</v>
      </c>
      <c r="C23" s="59"/>
      <c r="D23" s="73">
        <v>2919128.7415</v>
      </c>
      <c r="E23" s="73">
        <v>3806696.4970999998</v>
      </c>
      <c r="F23" s="74">
        <v>76.6840420223634</v>
      </c>
      <c r="G23" s="73">
        <v>2664172.6434999998</v>
      </c>
      <c r="H23" s="74">
        <v>9.5698039172512903</v>
      </c>
      <c r="I23" s="73">
        <v>350660.17170000001</v>
      </c>
      <c r="J23" s="74">
        <v>12.0124942320911</v>
      </c>
      <c r="K23" s="73">
        <v>148584.76920000001</v>
      </c>
      <c r="L23" s="74">
        <v>5.5771449182362298</v>
      </c>
      <c r="M23" s="74">
        <v>1.36000078331043</v>
      </c>
      <c r="N23" s="73">
        <v>10216754.2053</v>
      </c>
      <c r="O23" s="73">
        <v>590717594.66610003</v>
      </c>
      <c r="P23" s="73">
        <v>93107</v>
      </c>
      <c r="Q23" s="73">
        <v>75781</v>
      </c>
      <c r="R23" s="74">
        <v>22.8632506828889</v>
      </c>
      <c r="S23" s="73">
        <v>31.3524089649543</v>
      </c>
      <c r="T23" s="73">
        <v>29.758374017233901</v>
      </c>
      <c r="U23" s="75">
        <v>5.08425030275101</v>
      </c>
      <c r="V23" s="40"/>
      <c r="W23" s="40"/>
    </row>
    <row r="24" spans="1:23" ht="12" thickBot="1" x14ac:dyDescent="0.2">
      <c r="A24" s="56"/>
      <c r="B24" s="58" t="s">
        <v>22</v>
      </c>
      <c r="C24" s="59"/>
      <c r="D24" s="73">
        <v>339405.55109999998</v>
      </c>
      <c r="E24" s="73">
        <v>386081.87829999998</v>
      </c>
      <c r="F24" s="74">
        <v>87.910251730662495</v>
      </c>
      <c r="G24" s="73">
        <v>285647.86310000002</v>
      </c>
      <c r="H24" s="74">
        <v>18.819565956697001</v>
      </c>
      <c r="I24" s="73">
        <v>53026.542200000004</v>
      </c>
      <c r="J24" s="74">
        <v>15.623357375311899</v>
      </c>
      <c r="K24" s="73">
        <v>56627.068099999997</v>
      </c>
      <c r="L24" s="74">
        <v>19.824082520853999</v>
      </c>
      <c r="M24" s="74">
        <v>-6.3583124127876006E-2</v>
      </c>
      <c r="N24" s="73">
        <v>1099001.2662</v>
      </c>
      <c r="O24" s="73">
        <v>55219754.015100002</v>
      </c>
      <c r="P24" s="73">
        <v>32248</v>
      </c>
      <c r="Q24" s="73">
        <v>26167</v>
      </c>
      <c r="R24" s="74">
        <v>23.239194405166799</v>
      </c>
      <c r="S24" s="73">
        <v>10.5248558391218</v>
      </c>
      <c r="T24" s="73">
        <v>10.131824030267101</v>
      </c>
      <c r="U24" s="75">
        <v>3.7343201167064199</v>
      </c>
      <c r="V24" s="40"/>
      <c r="W24" s="40"/>
    </row>
    <row r="25" spans="1:23" ht="12" thickBot="1" x14ac:dyDescent="0.2">
      <c r="A25" s="56"/>
      <c r="B25" s="58" t="s">
        <v>23</v>
      </c>
      <c r="C25" s="59"/>
      <c r="D25" s="73">
        <v>307403.07169999997</v>
      </c>
      <c r="E25" s="73">
        <v>382833.04080000002</v>
      </c>
      <c r="F25" s="74">
        <v>80.2969020274804</v>
      </c>
      <c r="G25" s="73">
        <v>236501.52590000001</v>
      </c>
      <c r="H25" s="74">
        <v>29.979318539356601</v>
      </c>
      <c r="I25" s="73">
        <v>24846.730200000002</v>
      </c>
      <c r="J25" s="74">
        <v>8.0827852703594196</v>
      </c>
      <c r="K25" s="73">
        <v>17306.8089</v>
      </c>
      <c r="L25" s="74">
        <v>7.3178423835277204</v>
      </c>
      <c r="M25" s="74">
        <v>0.43566213410954102</v>
      </c>
      <c r="N25" s="73">
        <v>967075.3223</v>
      </c>
      <c r="O25" s="73">
        <v>62494241.692100003</v>
      </c>
      <c r="P25" s="73">
        <v>23922</v>
      </c>
      <c r="Q25" s="73">
        <v>18782</v>
      </c>
      <c r="R25" s="74">
        <v>27.366627622191501</v>
      </c>
      <c r="S25" s="73">
        <v>12.850224550622899</v>
      </c>
      <c r="T25" s="73">
        <v>12.420045282717499</v>
      </c>
      <c r="U25" s="75">
        <v>3.34764008372531</v>
      </c>
      <c r="V25" s="40"/>
      <c r="W25" s="40"/>
    </row>
    <row r="26" spans="1:23" ht="12" thickBot="1" x14ac:dyDescent="0.2">
      <c r="A26" s="56"/>
      <c r="B26" s="58" t="s">
        <v>24</v>
      </c>
      <c r="C26" s="59"/>
      <c r="D26" s="73">
        <v>669703.81000000006</v>
      </c>
      <c r="E26" s="73">
        <v>957112.88890000002</v>
      </c>
      <c r="F26" s="74">
        <v>69.971245583129004</v>
      </c>
      <c r="G26" s="73">
        <v>623811.16610000003</v>
      </c>
      <c r="H26" s="74">
        <v>7.3568166768985099</v>
      </c>
      <c r="I26" s="73">
        <v>137001.1857</v>
      </c>
      <c r="J26" s="74">
        <v>20.456981676720599</v>
      </c>
      <c r="K26" s="73">
        <v>118521.27039999999</v>
      </c>
      <c r="L26" s="74">
        <v>18.999542945180401</v>
      </c>
      <c r="M26" s="74">
        <v>0.155920665021829</v>
      </c>
      <c r="N26" s="73">
        <v>2476299.5702</v>
      </c>
      <c r="O26" s="73">
        <v>131199304.40809999</v>
      </c>
      <c r="P26" s="73">
        <v>48801</v>
      </c>
      <c r="Q26" s="73">
        <v>41275</v>
      </c>
      <c r="R26" s="74">
        <v>18.233797698364601</v>
      </c>
      <c r="S26" s="73">
        <v>13.723157517263999</v>
      </c>
      <c r="T26" s="73">
        <v>13.878788775287701</v>
      </c>
      <c r="U26" s="75">
        <v>-1.1340776190022499</v>
      </c>
      <c r="V26" s="40"/>
      <c r="W26" s="40"/>
    </row>
    <row r="27" spans="1:23" ht="12" thickBot="1" x14ac:dyDescent="0.2">
      <c r="A27" s="56"/>
      <c r="B27" s="58" t="s">
        <v>25</v>
      </c>
      <c r="C27" s="59"/>
      <c r="D27" s="73">
        <v>315099.87640000001</v>
      </c>
      <c r="E27" s="73">
        <v>366136.52750000003</v>
      </c>
      <c r="F27" s="74">
        <v>86.060759507257799</v>
      </c>
      <c r="G27" s="73">
        <v>263892.59100000001</v>
      </c>
      <c r="H27" s="74">
        <v>19.4045938182478</v>
      </c>
      <c r="I27" s="73">
        <v>86476.597899999993</v>
      </c>
      <c r="J27" s="74">
        <v>27.444186550623499</v>
      </c>
      <c r="K27" s="73">
        <v>84970.171900000001</v>
      </c>
      <c r="L27" s="74">
        <v>32.198771317532</v>
      </c>
      <c r="M27" s="74">
        <v>1.7728880221319E-2</v>
      </c>
      <c r="N27" s="73">
        <v>985570.96519999998</v>
      </c>
      <c r="O27" s="73">
        <v>48890383.989100002</v>
      </c>
      <c r="P27" s="73">
        <v>40276</v>
      </c>
      <c r="Q27" s="73">
        <v>32117</v>
      </c>
      <c r="R27" s="74">
        <v>25.4039916555096</v>
      </c>
      <c r="S27" s="73">
        <v>7.8235146588539104</v>
      </c>
      <c r="T27" s="73">
        <v>7.36826989444842</v>
      </c>
      <c r="U27" s="75">
        <v>5.8189290140880896</v>
      </c>
      <c r="V27" s="40"/>
      <c r="W27" s="40"/>
    </row>
    <row r="28" spans="1:23" ht="12" thickBot="1" x14ac:dyDescent="0.2">
      <c r="A28" s="56"/>
      <c r="B28" s="58" t="s">
        <v>26</v>
      </c>
      <c r="C28" s="59"/>
      <c r="D28" s="73">
        <v>960882.848</v>
      </c>
      <c r="E28" s="73">
        <v>1158775.5252</v>
      </c>
      <c r="F28" s="74">
        <v>82.922259497511902</v>
      </c>
      <c r="G28" s="73">
        <v>782996.95290000003</v>
      </c>
      <c r="H28" s="74">
        <v>22.718593532345299</v>
      </c>
      <c r="I28" s="73">
        <v>36851.453300000001</v>
      </c>
      <c r="J28" s="74">
        <v>3.8351661054938502</v>
      </c>
      <c r="K28" s="73">
        <v>55748.068500000001</v>
      </c>
      <c r="L28" s="74">
        <v>7.1198321134615998</v>
      </c>
      <c r="M28" s="74">
        <v>-0.33896448268875901</v>
      </c>
      <c r="N28" s="73">
        <v>3091815.0295000002</v>
      </c>
      <c r="O28" s="73">
        <v>172532231.66710001</v>
      </c>
      <c r="P28" s="73">
        <v>50892</v>
      </c>
      <c r="Q28" s="73">
        <v>40660</v>
      </c>
      <c r="R28" s="74">
        <v>25.1647811116577</v>
      </c>
      <c r="S28" s="73">
        <v>18.880823076318499</v>
      </c>
      <c r="T28" s="73">
        <v>17.858013334972899</v>
      </c>
      <c r="U28" s="75">
        <v>5.4171883143611801</v>
      </c>
      <c r="V28" s="40"/>
      <c r="W28" s="40"/>
    </row>
    <row r="29" spans="1:23" ht="12" thickBot="1" x14ac:dyDescent="0.2">
      <c r="A29" s="56"/>
      <c r="B29" s="58" t="s">
        <v>27</v>
      </c>
      <c r="C29" s="59"/>
      <c r="D29" s="73">
        <v>663693.14850000001</v>
      </c>
      <c r="E29" s="73">
        <v>681052.2267</v>
      </c>
      <c r="F29" s="74">
        <v>97.451138470817099</v>
      </c>
      <c r="G29" s="73">
        <v>480083.13589999999</v>
      </c>
      <c r="H29" s="74">
        <v>38.245461852308303</v>
      </c>
      <c r="I29" s="73">
        <v>102068.3587</v>
      </c>
      <c r="J29" s="74">
        <v>15.3788477296598</v>
      </c>
      <c r="K29" s="73">
        <v>64028.129300000001</v>
      </c>
      <c r="L29" s="74">
        <v>13.3368836586955</v>
      </c>
      <c r="M29" s="74">
        <v>0.59411745768433699</v>
      </c>
      <c r="N29" s="73">
        <v>2280685.5975000001</v>
      </c>
      <c r="O29" s="73">
        <v>131091055.0916</v>
      </c>
      <c r="P29" s="73">
        <v>102472</v>
      </c>
      <c r="Q29" s="73">
        <v>88622</v>
      </c>
      <c r="R29" s="74">
        <v>15.628173591207601</v>
      </c>
      <c r="S29" s="73">
        <v>6.4768243861737798</v>
      </c>
      <c r="T29" s="73">
        <v>6.19366570377559</v>
      </c>
      <c r="U29" s="75">
        <v>4.37187525112867</v>
      </c>
      <c r="V29" s="40"/>
      <c r="W29" s="40"/>
    </row>
    <row r="30" spans="1:23" ht="12" thickBot="1" x14ac:dyDescent="0.2">
      <c r="A30" s="56"/>
      <c r="B30" s="58" t="s">
        <v>28</v>
      </c>
      <c r="C30" s="59"/>
      <c r="D30" s="73">
        <v>1298051.3075999999</v>
      </c>
      <c r="E30" s="73">
        <v>1786319.2755</v>
      </c>
      <c r="F30" s="74">
        <v>72.666254314289304</v>
      </c>
      <c r="G30" s="73">
        <v>1099046.2496</v>
      </c>
      <c r="H30" s="74">
        <v>18.107068567171599</v>
      </c>
      <c r="I30" s="73">
        <v>151879.95259999999</v>
      </c>
      <c r="J30" s="74">
        <v>11.7006124265469</v>
      </c>
      <c r="K30" s="73">
        <v>123625.2825</v>
      </c>
      <c r="L30" s="74">
        <v>11.248414936586499</v>
      </c>
      <c r="M30" s="74">
        <v>0.22855090422139199</v>
      </c>
      <c r="N30" s="73">
        <v>4538907.5515000001</v>
      </c>
      <c r="O30" s="73">
        <v>240589544.89520001</v>
      </c>
      <c r="P30" s="73">
        <v>78528</v>
      </c>
      <c r="Q30" s="73">
        <v>64258</v>
      </c>
      <c r="R30" s="74">
        <v>22.2073516138068</v>
      </c>
      <c r="S30" s="73">
        <v>16.5297894712714</v>
      </c>
      <c r="T30" s="73">
        <v>16.157361231286401</v>
      </c>
      <c r="U30" s="75">
        <v>2.2530730995230899</v>
      </c>
      <c r="V30" s="40"/>
      <c r="W30" s="40"/>
    </row>
    <row r="31" spans="1:23" ht="12" thickBot="1" x14ac:dyDescent="0.2">
      <c r="A31" s="56"/>
      <c r="B31" s="58" t="s">
        <v>29</v>
      </c>
      <c r="C31" s="59"/>
      <c r="D31" s="73">
        <v>929240.76470000006</v>
      </c>
      <c r="E31" s="73">
        <v>1074555.6878</v>
      </c>
      <c r="F31" s="74">
        <v>86.4767433880033</v>
      </c>
      <c r="G31" s="73">
        <v>667826.32149999996</v>
      </c>
      <c r="H31" s="74">
        <v>39.144076054510499</v>
      </c>
      <c r="I31" s="73">
        <v>28342.481800000001</v>
      </c>
      <c r="J31" s="74">
        <v>3.0500687094964301</v>
      </c>
      <c r="K31" s="73">
        <v>24101.7012</v>
      </c>
      <c r="L31" s="74">
        <v>3.6089774278236502</v>
      </c>
      <c r="M31" s="74">
        <v>0.17595357957553601</v>
      </c>
      <c r="N31" s="73">
        <v>3012979.8336</v>
      </c>
      <c r="O31" s="73">
        <v>233056468.75979999</v>
      </c>
      <c r="P31" s="73">
        <v>40077</v>
      </c>
      <c r="Q31" s="73">
        <v>30935</v>
      </c>
      <c r="R31" s="74">
        <v>29.552287053499299</v>
      </c>
      <c r="S31" s="73">
        <v>23.186385325747899</v>
      </c>
      <c r="T31" s="73">
        <v>21.883686183934099</v>
      </c>
      <c r="U31" s="75">
        <v>5.6183795943702401</v>
      </c>
      <c r="V31" s="40"/>
      <c r="W31" s="40"/>
    </row>
    <row r="32" spans="1:23" ht="12" thickBot="1" x14ac:dyDescent="0.2">
      <c r="A32" s="56"/>
      <c r="B32" s="58" t="s">
        <v>30</v>
      </c>
      <c r="C32" s="59"/>
      <c r="D32" s="73">
        <v>134129.37059999999</v>
      </c>
      <c r="E32" s="73">
        <v>183128.30600000001</v>
      </c>
      <c r="F32" s="74">
        <v>73.243385214298897</v>
      </c>
      <c r="G32" s="73">
        <v>136223.42819999999</v>
      </c>
      <c r="H32" s="74">
        <v>-1.5372228020319101</v>
      </c>
      <c r="I32" s="73">
        <v>35828.7042</v>
      </c>
      <c r="J32" s="74">
        <v>26.712049746992498</v>
      </c>
      <c r="K32" s="73">
        <v>32729.733199999999</v>
      </c>
      <c r="L32" s="74">
        <v>24.026508239057801</v>
      </c>
      <c r="M32" s="74">
        <v>9.4683662132632004E-2</v>
      </c>
      <c r="N32" s="73">
        <v>435768.40730000002</v>
      </c>
      <c r="O32" s="73">
        <v>25148569.884100001</v>
      </c>
      <c r="P32" s="73">
        <v>27804</v>
      </c>
      <c r="Q32" s="73">
        <v>22109</v>
      </c>
      <c r="R32" s="74">
        <v>25.758740784295998</v>
      </c>
      <c r="S32" s="73">
        <v>4.8241033880017303</v>
      </c>
      <c r="T32" s="73">
        <v>4.59865522185535</v>
      </c>
      <c r="U32" s="75">
        <v>4.67336928779548</v>
      </c>
      <c r="V32" s="40"/>
      <c r="W32" s="40"/>
    </row>
    <row r="33" spans="1:23" ht="12" thickBot="1" x14ac:dyDescent="0.2">
      <c r="A33" s="56"/>
      <c r="B33" s="58" t="s">
        <v>31</v>
      </c>
      <c r="C33" s="59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3">
        <v>0</v>
      </c>
      <c r="O33" s="73">
        <v>172.99539999999999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56"/>
      <c r="B34" s="58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56"/>
      <c r="B35" s="58" t="s">
        <v>32</v>
      </c>
      <c r="C35" s="59"/>
      <c r="D35" s="73">
        <v>169950.24739999999</v>
      </c>
      <c r="E35" s="73">
        <v>216002.50229999999</v>
      </c>
      <c r="F35" s="74">
        <v>78.679758609444605</v>
      </c>
      <c r="G35" s="73">
        <v>132987.02549999999</v>
      </c>
      <c r="H35" s="74">
        <v>27.794607602528899</v>
      </c>
      <c r="I35" s="73">
        <v>22537.5141</v>
      </c>
      <c r="J35" s="74">
        <v>13.261242301669</v>
      </c>
      <c r="K35" s="73">
        <v>20383.509999999998</v>
      </c>
      <c r="L35" s="74">
        <v>15.327442600782099</v>
      </c>
      <c r="M35" s="74">
        <v>0.105673855974756</v>
      </c>
      <c r="N35" s="73">
        <v>545220.478</v>
      </c>
      <c r="O35" s="73">
        <v>35747100.795299999</v>
      </c>
      <c r="P35" s="73">
        <v>12208</v>
      </c>
      <c r="Q35" s="73">
        <v>9865</v>
      </c>
      <c r="R35" s="74">
        <v>23.750633552964999</v>
      </c>
      <c r="S35" s="73">
        <v>13.9212194790301</v>
      </c>
      <c r="T35" s="73">
        <v>13.9532966345667</v>
      </c>
      <c r="U35" s="75">
        <v>-0.230419149592623</v>
      </c>
      <c r="V35" s="40"/>
      <c r="W35" s="40"/>
    </row>
    <row r="36" spans="1:23" ht="12" customHeight="1" thickBot="1" x14ac:dyDescent="0.2">
      <c r="A36" s="56"/>
      <c r="B36" s="58" t="s">
        <v>70</v>
      </c>
      <c r="C36" s="59"/>
      <c r="D36" s="73">
        <v>78941.100000000006</v>
      </c>
      <c r="E36" s="76"/>
      <c r="F36" s="76"/>
      <c r="G36" s="76"/>
      <c r="H36" s="76"/>
      <c r="I36" s="73">
        <v>3584.43</v>
      </c>
      <c r="J36" s="74">
        <v>4.5406385266990199</v>
      </c>
      <c r="K36" s="76"/>
      <c r="L36" s="76"/>
      <c r="M36" s="76"/>
      <c r="N36" s="73">
        <v>290838.34000000003</v>
      </c>
      <c r="O36" s="73">
        <v>11020764.24</v>
      </c>
      <c r="P36" s="73">
        <v>69</v>
      </c>
      <c r="Q36" s="73">
        <v>60</v>
      </c>
      <c r="R36" s="74">
        <v>15</v>
      </c>
      <c r="S36" s="73">
        <v>1144.0739130434799</v>
      </c>
      <c r="T36" s="73">
        <v>1245.6993333333301</v>
      </c>
      <c r="U36" s="75">
        <v>-8.8827670250351094</v>
      </c>
      <c r="V36" s="40"/>
      <c r="W36" s="40"/>
    </row>
    <row r="37" spans="1:23" ht="12" customHeight="1" thickBot="1" x14ac:dyDescent="0.2">
      <c r="A37" s="56"/>
      <c r="B37" s="58" t="s">
        <v>36</v>
      </c>
      <c r="C37" s="59"/>
      <c r="D37" s="73">
        <v>255171.9</v>
      </c>
      <c r="E37" s="73">
        <v>275531.81540000002</v>
      </c>
      <c r="F37" s="74">
        <v>92.610684406647295</v>
      </c>
      <c r="G37" s="73">
        <v>440870.25</v>
      </c>
      <c r="H37" s="74">
        <v>-42.120862090376903</v>
      </c>
      <c r="I37" s="73">
        <v>-27121.29</v>
      </c>
      <c r="J37" s="74">
        <v>-10.628635049549001</v>
      </c>
      <c r="K37" s="73">
        <v>-41599.160000000003</v>
      </c>
      <c r="L37" s="74">
        <v>-9.4356922473221996</v>
      </c>
      <c r="M37" s="74">
        <v>-0.34803274873819601</v>
      </c>
      <c r="N37" s="73">
        <v>814776.31</v>
      </c>
      <c r="O37" s="73">
        <v>94624251.040000007</v>
      </c>
      <c r="P37" s="73">
        <v>123</v>
      </c>
      <c r="Q37" s="73">
        <v>79</v>
      </c>
      <c r="R37" s="74">
        <v>55.696202531645604</v>
      </c>
      <c r="S37" s="73">
        <v>2074.56829268293</v>
      </c>
      <c r="T37" s="73">
        <v>2076.0040506329101</v>
      </c>
      <c r="U37" s="75">
        <v>-6.9207552966496999E-2</v>
      </c>
      <c r="V37" s="40"/>
      <c r="W37" s="40"/>
    </row>
    <row r="38" spans="1:23" ht="12" customHeight="1" thickBot="1" x14ac:dyDescent="0.2">
      <c r="A38" s="56"/>
      <c r="B38" s="58" t="s">
        <v>37</v>
      </c>
      <c r="C38" s="59"/>
      <c r="D38" s="73">
        <v>408005.14</v>
      </c>
      <c r="E38" s="73">
        <v>280446.55320000002</v>
      </c>
      <c r="F38" s="74">
        <v>145.48409860792</v>
      </c>
      <c r="G38" s="73">
        <v>744925.7</v>
      </c>
      <c r="H38" s="74">
        <v>-45.2287469743627</v>
      </c>
      <c r="I38" s="73">
        <v>-26229.37</v>
      </c>
      <c r="J38" s="74">
        <v>-6.4286861680223</v>
      </c>
      <c r="K38" s="73">
        <v>-16592.25</v>
      </c>
      <c r="L38" s="74">
        <v>-2.2273697900340901</v>
      </c>
      <c r="M38" s="74">
        <v>0.58082056381744496</v>
      </c>
      <c r="N38" s="73">
        <v>1671317.75</v>
      </c>
      <c r="O38" s="73">
        <v>99332322.849999994</v>
      </c>
      <c r="P38" s="73">
        <v>190</v>
      </c>
      <c r="Q38" s="73">
        <v>148</v>
      </c>
      <c r="R38" s="74">
        <v>28.3783783783784</v>
      </c>
      <c r="S38" s="73">
        <v>2147.3954736842102</v>
      </c>
      <c r="T38" s="73">
        <v>2307.6864864864901</v>
      </c>
      <c r="U38" s="75">
        <v>-7.4644384216415602</v>
      </c>
      <c r="V38" s="40"/>
      <c r="W38" s="40"/>
    </row>
    <row r="39" spans="1:23" ht="12" thickBot="1" x14ac:dyDescent="0.2">
      <c r="A39" s="56"/>
      <c r="B39" s="58" t="s">
        <v>38</v>
      </c>
      <c r="C39" s="59"/>
      <c r="D39" s="73">
        <v>229291.68</v>
      </c>
      <c r="E39" s="73">
        <v>159521.22690000001</v>
      </c>
      <c r="F39" s="74">
        <v>143.737410033674</v>
      </c>
      <c r="G39" s="73">
        <v>340744.72</v>
      </c>
      <c r="H39" s="74">
        <v>-32.708662367534302</v>
      </c>
      <c r="I39" s="73">
        <v>-20496.12</v>
      </c>
      <c r="J39" s="74">
        <v>-8.9388851789127308</v>
      </c>
      <c r="K39" s="73">
        <v>-39491.620000000003</v>
      </c>
      <c r="L39" s="74">
        <v>-11.589796607853501</v>
      </c>
      <c r="M39" s="74">
        <v>-0.481000779405859</v>
      </c>
      <c r="N39" s="73">
        <v>883057.08</v>
      </c>
      <c r="O39" s="73">
        <v>63192007.460000001</v>
      </c>
      <c r="P39" s="73">
        <v>148</v>
      </c>
      <c r="Q39" s="73">
        <v>116</v>
      </c>
      <c r="R39" s="74">
        <v>27.586206896551701</v>
      </c>
      <c r="S39" s="73">
        <v>1549.26810810811</v>
      </c>
      <c r="T39" s="73">
        <v>1638.22517241379</v>
      </c>
      <c r="U39" s="75">
        <v>-5.7418766861673198</v>
      </c>
      <c r="V39" s="40"/>
      <c r="W39" s="40"/>
    </row>
    <row r="40" spans="1:23" ht="12" customHeight="1" thickBot="1" x14ac:dyDescent="0.2">
      <c r="A40" s="56"/>
      <c r="B40" s="58" t="s">
        <v>73</v>
      </c>
      <c r="C40" s="59"/>
      <c r="D40" s="73">
        <v>40.46</v>
      </c>
      <c r="E40" s="76"/>
      <c r="F40" s="76"/>
      <c r="G40" s="73">
        <v>3.63</v>
      </c>
      <c r="H40" s="74">
        <v>1014.60055096419</v>
      </c>
      <c r="I40" s="73">
        <v>36.03</v>
      </c>
      <c r="J40" s="74">
        <v>89.050914483440394</v>
      </c>
      <c r="K40" s="73">
        <v>0.01</v>
      </c>
      <c r="L40" s="74">
        <v>0.27548209366391202</v>
      </c>
      <c r="M40" s="74">
        <v>3602</v>
      </c>
      <c r="N40" s="73">
        <v>59.96</v>
      </c>
      <c r="O40" s="73">
        <v>3743</v>
      </c>
      <c r="P40" s="73">
        <v>14</v>
      </c>
      <c r="Q40" s="76"/>
      <c r="R40" s="76"/>
      <c r="S40" s="73">
        <v>2.89</v>
      </c>
      <c r="T40" s="76"/>
      <c r="U40" s="77"/>
      <c r="V40" s="40"/>
      <c r="W40" s="40"/>
    </row>
    <row r="41" spans="1:23" ht="12" customHeight="1" thickBot="1" x14ac:dyDescent="0.2">
      <c r="A41" s="56"/>
      <c r="B41" s="58" t="s">
        <v>33</v>
      </c>
      <c r="C41" s="59"/>
      <c r="D41" s="73">
        <v>225476.0687</v>
      </c>
      <c r="E41" s="73">
        <v>147143.1911</v>
      </c>
      <c r="F41" s="74">
        <v>153.23581540838299</v>
      </c>
      <c r="G41" s="73">
        <v>244330.76990000001</v>
      </c>
      <c r="H41" s="74">
        <v>-7.7168754503237098</v>
      </c>
      <c r="I41" s="73">
        <v>14428.807199999999</v>
      </c>
      <c r="J41" s="74">
        <v>6.3992632491733703</v>
      </c>
      <c r="K41" s="73">
        <v>14504.1181</v>
      </c>
      <c r="L41" s="74">
        <v>5.9362634128874801</v>
      </c>
      <c r="M41" s="74">
        <v>-5.1923805005420001E-3</v>
      </c>
      <c r="N41" s="73">
        <v>662102.47849999997</v>
      </c>
      <c r="O41" s="73">
        <v>40002878.983199999</v>
      </c>
      <c r="P41" s="73">
        <v>324</v>
      </c>
      <c r="Q41" s="73">
        <v>223</v>
      </c>
      <c r="R41" s="74">
        <v>45.291479820627799</v>
      </c>
      <c r="S41" s="73">
        <v>695.91379228395101</v>
      </c>
      <c r="T41" s="73">
        <v>578.01885605381199</v>
      </c>
      <c r="U41" s="75">
        <v>16.941025962887501</v>
      </c>
      <c r="V41" s="40"/>
      <c r="W41" s="40"/>
    </row>
    <row r="42" spans="1:23" ht="12" thickBot="1" x14ac:dyDescent="0.2">
      <c r="A42" s="56"/>
      <c r="B42" s="58" t="s">
        <v>34</v>
      </c>
      <c r="C42" s="59"/>
      <c r="D42" s="73">
        <v>398791.21590000001</v>
      </c>
      <c r="E42" s="73">
        <v>463835.12199999997</v>
      </c>
      <c r="F42" s="74">
        <v>85.976933825205293</v>
      </c>
      <c r="G42" s="73">
        <v>523006.4241</v>
      </c>
      <c r="H42" s="74">
        <v>-23.7502260921082</v>
      </c>
      <c r="I42" s="73">
        <v>25381.147400000002</v>
      </c>
      <c r="J42" s="74">
        <v>6.3645201769851703</v>
      </c>
      <c r="K42" s="73">
        <v>28094.550599999999</v>
      </c>
      <c r="L42" s="74">
        <v>5.3717410160583903</v>
      </c>
      <c r="M42" s="74">
        <v>-9.6581121322509997E-2</v>
      </c>
      <c r="N42" s="73">
        <v>1508723.3629000001</v>
      </c>
      <c r="O42" s="73">
        <v>103415912.4174</v>
      </c>
      <c r="P42" s="73">
        <v>2010</v>
      </c>
      <c r="Q42" s="73">
        <v>1698</v>
      </c>
      <c r="R42" s="74">
        <v>18.3745583038869</v>
      </c>
      <c r="S42" s="73">
        <v>198.40359000000001</v>
      </c>
      <c r="T42" s="73">
        <v>196.79256702002399</v>
      </c>
      <c r="U42" s="75">
        <v>0.81199285757704298</v>
      </c>
      <c r="V42" s="40"/>
      <c r="W42" s="40"/>
    </row>
    <row r="43" spans="1:23" ht="12" thickBot="1" x14ac:dyDescent="0.2">
      <c r="A43" s="56"/>
      <c r="B43" s="58" t="s">
        <v>39</v>
      </c>
      <c r="C43" s="59"/>
      <c r="D43" s="73">
        <v>125259.85</v>
      </c>
      <c r="E43" s="73">
        <v>118132.9567</v>
      </c>
      <c r="F43" s="74">
        <v>106.032942456607</v>
      </c>
      <c r="G43" s="73">
        <v>104639.35</v>
      </c>
      <c r="H43" s="74">
        <v>19.706257731914398</v>
      </c>
      <c r="I43" s="73">
        <v>-9870.17</v>
      </c>
      <c r="J43" s="74">
        <v>-7.8797555641332799</v>
      </c>
      <c r="K43" s="73">
        <v>-8642.75</v>
      </c>
      <c r="L43" s="74">
        <v>-8.25956009856713</v>
      </c>
      <c r="M43" s="74">
        <v>0.142017297735096</v>
      </c>
      <c r="N43" s="73">
        <v>358371.09</v>
      </c>
      <c r="O43" s="73">
        <v>43054237.280000001</v>
      </c>
      <c r="P43" s="73">
        <v>76</v>
      </c>
      <c r="Q43" s="73">
        <v>55</v>
      </c>
      <c r="R43" s="74">
        <v>38.181818181818201</v>
      </c>
      <c r="S43" s="73">
        <v>1648.15592105263</v>
      </c>
      <c r="T43" s="73">
        <v>1262.704</v>
      </c>
      <c r="U43" s="75">
        <v>23.3868601950266</v>
      </c>
      <c r="V43" s="40"/>
      <c r="W43" s="40"/>
    </row>
    <row r="44" spans="1:23" ht="12" thickBot="1" x14ac:dyDescent="0.2">
      <c r="A44" s="56"/>
      <c r="B44" s="58" t="s">
        <v>40</v>
      </c>
      <c r="C44" s="59"/>
      <c r="D44" s="73">
        <v>69030.81</v>
      </c>
      <c r="E44" s="73">
        <v>24125.778999999999</v>
      </c>
      <c r="F44" s="74">
        <v>286.12883339435399</v>
      </c>
      <c r="G44" s="73">
        <v>72462.41</v>
      </c>
      <c r="H44" s="74">
        <v>-4.7356967564286201</v>
      </c>
      <c r="I44" s="73">
        <v>9707.1200000000008</v>
      </c>
      <c r="J44" s="74">
        <v>14.0620108615269</v>
      </c>
      <c r="K44" s="73">
        <v>8341.64</v>
      </c>
      <c r="L44" s="74">
        <v>11.5116789518869</v>
      </c>
      <c r="M44" s="74">
        <v>0.163694429392782</v>
      </c>
      <c r="N44" s="73">
        <v>220121.49</v>
      </c>
      <c r="O44" s="73">
        <v>16307109.949999999</v>
      </c>
      <c r="P44" s="73">
        <v>77</v>
      </c>
      <c r="Q44" s="73">
        <v>33</v>
      </c>
      <c r="R44" s="74">
        <v>133.333333333333</v>
      </c>
      <c r="S44" s="73">
        <v>896.50402597402604</v>
      </c>
      <c r="T44" s="73">
        <v>1385.1603030302999</v>
      </c>
      <c r="U44" s="75">
        <v>-54.506869227426598</v>
      </c>
      <c r="V44" s="40"/>
      <c r="W44" s="40"/>
    </row>
    <row r="45" spans="1:23" ht="12" thickBot="1" x14ac:dyDescent="0.2">
      <c r="A45" s="57"/>
      <c r="B45" s="58" t="s">
        <v>35</v>
      </c>
      <c r="C45" s="59"/>
      <c r="D45" s="78">
        <v>2542.3265999999999</v>
      </c>
      <c r="E45" s="79"/>
      <c r="F45" s="79"/>
      <c r="G45" s="78">
        <v>5360.8804</v>
      </c>
      <c r="H45" s="80">
        <v>-52.576323097974701</v>
      </c>
      <c r="I45" s="78">
        <v>307.82389999999998</v>
      </c>
      <c r="J45" s="80">
        <v>12.1079604799792</v>
      </c>
      <c r="K45" s="78">
        <v>859.55650000000003</v>
      </c>
      <c r="L45" s="80">
        <v>16.033868242984902</v>
      </c>
      <c r="M45" s="80">
        <v>-0.641880551191225</v>
      </c>
      <c r="N45" s="78">
        <v>70682.868900000001</v>
      </c>
      <c r="O45" s="78">
        <v>4667748.0206000004</v>
      </c>
      <c r="P45" s="78">
        <v>11</v>
      </c>
      <c r="Q45" s="78">
        <v>17</v>
      </c>
      <c r="R45" s="80">
        <v>-35.294117647058798</v>
      </c>
      <c r="S45" s="78">
        <v>231.1206</v>
      </c>
      <c r="T45" s="78">
        <v>2965.2506941176498</v>
      </c>
      <c r="U45" s="81">
        <v>-1182.98848917736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88357</v>
      </c>
      <c r="D2" s="32">
        <v>674873.45306153805</v>
      </c>
      <c r="E2" s="32">
        <v>509689.96166410297</v>
      </c>
      <c r="F2" s="32">
        <v>165183.49139743601</v>
      </c>
      <c r="G2" s="32">
        <v>509689.96166410297</v>
      </c>
      <c r="H2" s="32">
        <v>0.24476217081600599</v>
      </c>
    </row>
    <row r="3" spans="1:8" ht="14.25" x14ac:dyDescent="0.2">
      <c r="A3" s="32">
        <v>2</v>
      </c>
      <c r="B3" s="33">
        <v>13</v>
      </c>
      <c r="C3" s="32">
        <v>14230.191999999999</v>
      </c>
      <c r="D3" s="32">
        <v>137212.71558304201</v>
      </c>
      <c r="E3" s="32">
        <v>107177.600401301</v>
      </c>
      <c r="F3" s="32">
        <v>30035.115181741199</v>
      </c>
      <c r="G3" s="32">
        <v>107177.600401301</v>
      </c>
      <c r="H3" s="32">
        <v>0.218894546719788</v>
      </c>
    </row>
    <row r="4" spans="1:8" ht="14.25" x14ac:dyDescent="0.2">
      <c r="A4" s="32">
        <v>3</v>
      </c>
      <c r="B4" s="33">
        <v>14</v>
      </c>
      <c r="C4" s="32">
        <v>135274</v>
      </c>
      <c r="D4" s="32">
        <v>196510.85157093999</v>
      </c>
      <c r="E4" s="32">
        <v>146054.15986495701</v>
      </c>
      <c r="F4" s="32">
        <v>50456.691705982899</v>
      </c>
      <c r="G4" s="32">
        <v>146054.15986495701</v>
      </c>
      <c r="H4" s="32">
        <v>0.256762877482967</v>
      </c>
    </row>
    <row r="5" spans="1:8" ht="14.25" x14ac:dyDescent="0.2">
      <c r="A5" s="32">
        <v>4</v>
      </c>
      <c r="B5" s="33">
        <v>15</v>
      </c>
      <c r="C5" s="32">
        <v>4252</v>
      </c>
      <c r="D5" s="32">
        <v>67556.829953846202</v>
      </c>
      <c r="E5" s="32">
        <v>52063.741027350399</v>
      </c>
      <c r="F5" s="32">
        <v>15493.0889264957</v>
      </c>
      <c r="G5" s="32">
        <v>52063.741027350399</v>
      </c>
      <c r="H5" s="32">
        <v>0.229334161136341</v>
      </c>
    </row>
    <row r="6" spans="1:8" ht="14.25" x14ac:dyDescent="0.2">
      <c r="A6" s="32">
        <v>5</v>
      </c>
      <c r="B6" s="33">
        <v>16</v>
      </c>
      <c r="C6" s="32">
        <v>3594</v>
      </c>
      <c r="D6" s="32">
        <v>164230.90806495701</v>
      </c>
      <c r="E6" s="32">
        <v>138645.007930769</v>
      </c>
      <c r="F6" s="32">
        <v>25585.900134187999</v>
      </c>
      <c r="G6" s="32">
        <v>138645.007930769</v>
      </c>
      <c r="H6" s="32">
        <v>0.15579223445606399</v>
      </c>
    </row>
    <row r="7" spans="1:8" ht="14.25" x14ac:dyDescent="0.2">
      <c r="A7" s="32">
        <v>6</v>
      </c>
      <c r="B7" s="33">
        <v>17</v>
      </c>
      <c r="C7" s="32">
        <v>23761</v>
      </c>
      <c r="D7" s="32">
        <v>302925.72987777798</v>
      </c>
      <c r="E7" s="32">
        <v>227913.162841026</v>
      </c>
      <c r="F7" s="32">
        <v>75012.567036752094</v>
      </c>
      <c r="G7" s="32">
        <v>227913.162841026</v>
      </c>
      <c r="H7" s="32">
        <v>0.247626925144383</v>
      </c>
    </row>
    <row r="8" spans="1:8" ht="14.25" x14ac:dyDescent="0.2">
      <c r="A8" s="32">
        <v>7</v>
      </c>
      <c r="B8" s="33">
        <v>18</v>
      </c>
      <c r="C8" s="32">
        <v>87655</v>
      </c>
      <c r="D8" s="32">
        <v>213521.40570512801</v>
      </c>
      <c r="E8" s="32">
        <v>172492.95906837599</v>
      </c>
      <c r="F8" s="32">
        <v>41028.446636752102</v>
      </c>
      <c r="G8" s="32">
        <v>172492.95906837599</v>
      </c>
      <c r="H8" s="32">
        <v>0.19215144496291001</v>
      </c>
    </row>
    <row r="9" spans="1:8" ht="14.25" x14ac:dyDescent="0.2">
      <c r="A9" s="32">
        <v>8</v>
      </c>
      <c r="B9" s="33">
        <v>19</v>
      </c>
      <c r="C9" s="32">
        <v>22875</v>
      </c>
      <c r="D9" s="32">
        <v>136651.762863248</v>
      </c>
      <c r="E9" s="32">
        <v>115943.412844444</v>
      </c>
      <c r="F9" s="32">
        <v>20708.350018803401</v>
      </c>
      <c r="G9" s="32">
        <v>115943.412844444</v>
      </c>
      <c r="H9" s="32">
        <v>0.15154103821936801</v>
      </c>
    </row>
    <row r="10" spans="1:8" ht="14.25" x14ac:dyDescent="0.2">
      <c r="A10" s="32">
        <v>9</v>
      </c>
      <c r="B10" s="33">
        <v>21</v>
      </c>
      <c r="C10" s="32">
        <v>217509</v>
      </c>
      <c r="D10" s="32">
        <v>956057.68547350401</v>
      </c>
      <c r="E10" s="32">
        <v>899188.78439059795</v>
      </c>
      <c r="F10" s="32">
        <v>56868.901082905999</v>
      </c>
      <c r="G10" s="32">
        <v>899188.78439059795</v>
      </c>
      <c r="H10" s="35">
        <v>5.9482708990243299E-2</v>
      </c>
    </row>
    <row r="11" spans="1:8" ht="14.25" x14ac:dyDescent="0.2">
      <c r="A11" s="32">
        <v>10</v>
      </c>
      <c r="B11" s="33">
        <v>22</v>
      </c>
      <c r="C11" s="32">
        <v>49789</v>
      </c>
      <c r="D11" s="32">
        <v>487002.89278461499</v>
      </c>
      <c r="E11" s="32">
        <v>423708.10518290597</v>
      </c>
      <c r="F11" s="32">
        <v>63294.787601709402</v>
      </c>
      <c r="G11" s="32">
        <v>423708.10518290597</v>
      </c>
      <c r="H11" s="32">
        <v>0.12996799103142601</v>
      </c>
    </row>
    <row r="12" spans="1:8" ht="14.25" x14ac:dyDescent="0.2">
      <c r="A12" s="32">
        <v>11</v>
      </c>
      <c r="B12" s="33">
        <v>23</v>
      </c>
      <c r="C12" s="32">
        <v>317635.98100000003</v>
      </c>
      <c r="D12" s="32">
        <v>2422864.5920595201</v>
      </c>
      <c r="E12" s="32">
        <v>2046377.70100269</v>
      </c>
      <c r="F12" s="32">
        <v>376486.89105683402</v>
      </c>
      <c r="G12" s="32">
        <v>2046377.70100269</v>
      </c>
      <c r="H12" s="32">
        <v>0.15538915888683899</v>
      </c>
    </row>
    <row r="13" spans="1:8" ht="14.25" x14ac:dyDescent="0.2">
      <c r="A13" s="32">
        <v>12</v>
      </c>
      <c r="B13" s="33">
        <v>24</v>
      </c>
      <c r="C13" s="32">
        <v>24234.786</v>
      </c>
      <c r="D13" s="32">
        <v>508835.12717435899</v>
      </c>
      <c r="E13" s="32">
        <v>463249.76452905999</v>
      </c>
      <c r="F13" s="32">
        <v>45585.362645299101</v>
      </c>
      <c r="G13" s="32">
        <v>463249.76452905999</v>
      </c>
      <c r="H13" s="32">
        <v>8.9587688056132805E-2</v>
      </c>
    </row>
    <row r="14" spans="1:8" ht="14.25" x14ac:dyDescent="0.2">
      <c r="A14" s="32">
        <v>13</v>
      </c>
      <c r="B14" s="33">
        <v>25</v>
      </c>
      <c r="C14" s="32">
        <v>102062</v>
      </c>
      <c r="D14" s="32">
        <v>1082586.8799999999</v>
      </c>
      <c r="E14" s="32">
        <v>987636.30200000003</v>
      </c>
      <c r="F14" s="32">
        <v>94950.577999999994</v>
      </c>
      <c r="G14" s="32">
        <v>987636.30200000003</v>
      </c>
      <c r="H14" s="32">
        <v>8.7707120559229398E-2</v>
      </c>
    </row>
    <row r="15" spans="1:8" ht="14.25" x14ac:dyDescent="0.2">
      <c r="A15" s="32">
        <v>14</v>
      </c>
      <c r="B15" s="33">
        <v>26</v>
      </c>
      <c r="C15" s="32">
        <v>79042</v>
      </c>
      <c r="D15" s="32">
        <v>422687.41719744302</v>
      </c>
      <c r="E15" s="32">
        <v>374715.80924808298</v>
      </c>
      <c r="F15" s="32">
        <v>47971.6079493609</v>
      </c>
      <c r="G15" s="32">
        <v>374715.80924808298</v>
      </c>
      <c r="H15" s="32">
        <v>0.113491923340014</v>
      </c>
    </row>
    <row r="16" spans="1:8" ht="14.25" x14ac:dyDescent="0.2">
      <c r="A16" s="32">
        <v>15</v>
      </c>
      <c r="B16" s="33">
        <v>27</v>
      </c>
      <c r="C16" s="32">
        <v>219654.38200000001</v>
      </c>
      <c r="D16" s="32">
        <v>1522095.08386667</v>
      </c>
      <c r="E16" s="32">
        <v>1313040.3611999999</v>
      </c>
      <c r="F16" s="32">
        <v>209054.72266666699</v>
      </c>
      <c r="G16" s="32">
        <v>1313040.3611999999</v>
      </c>
      <c r="H16" s="32">
        <v>0.13734669067821501</v>
      </c>
    </row>
    <row r="17" spans="1:8" ht="14.25" x14ac:dyDescent="0.2">
      <c r="A17" s="32">
        <v>16</v>
      </c>
      <c r="B17" s="33">
        <v>29</v>
      </c>
      <c r="C17" s="32">
        <v>235937</v>
      </c>
      <c r="D17" s="32">
        <v>2919131.0723957298</v>
      </c>
      <c r="E17" s="32">
        <v>2568468.6090213698</v>
      </c>
      <c r="F17" s="32">
        <v>350662.46337435901</v>
      </c>
      <c r="G17" s="32">
        <v>2568468.6090213698</v>
      </c>
      <c r="H17" s="32">
        <v>0.120125631455997</v>
      </c>
    </row>
    <row r="18" spans="1:8" ht="14.25" x14ac:dyDescent="0.2">
      <c r="A18" s="32">
        <v>17</v>
      </c>
      <c r="B18" s="33">
        <v>31</v>
      </c>
      <c r="C18" s="32">
        <v>36637.080999999998</v>
      </c>
      <c r="D18" s="32">
        <v>339405.58218650601</v>
      </c>
      <c r="E18" s="32">
        <v>286379.00172735599</v>
      </c>
      <c r="F18" s="32">
        <v>53026.580459150697</v>
      </c>
      <c r="G18" s="32">
        <v>286379.00172735599</v>
      </c>
      <c r="H18" s="32">
        <v>0.15623367216751399</v>
      </c>
    </row>
    <row r="19" spans="1:8" ht="14.25" x14ac:dyDescent="0.2">
      <c r="A19" s="32">
        <v>18</v>
      </c>
      <c r="B19" s="33">
        <v>32</v>
      </c>
      <c r="C19" s="32">
        <v>24334.441999999999</v>
      </c>
      <c r="D19" s="32">
        <v>307403.063313463</v>
      </c>
      <c r="E19" s="32">
        <v>282556.33401455998</v>
      </c>
      <c r="F19" s="32">
        <v>24846.729298903199</v>
      </c>
      <c r="G19" s="32">
        <v>282556.33401455998</v>
      </c>
      <c r="H19" s="32">
        <v>8.08278519774107E-2</v>
      </c>
    </row>
    <row r="20" spans="1:8" ht="14.25" x14ac:dyDescent="0.2">
      <c r="A20" s="32">
        <v>19</v>
      </c>
      <c r="B20" s="33">
        <v>33</v>
      </c>
      <c r="C20" s="32">
        <v>56128.974999999999</v>
      </c>
      <c r="D20" s="32">
        <v>669703.81774790899</v>
      </c>
      <c r="E20" s="32">
        <v>532702.58282333496</v>
      </c>
      <c r="F20" s="32">
        <v>137001.234924574</v>
      </c>
      <c r="G20" s="32">
        <v>532702.58282333496</v>
      </c>
      <c r="H20" s="32">
        <v>0.20456988790251199</v>
      </c>
    </row>
    <row r="21" spans="1:8" ht="14.25" x14ac:dyDescent="0.2">
      <c r="A21" s="32">
        <v>20</v>
      </c>
      <c r="B21" s="33">
        <v>34</v>
      </c>
      <c r="C21" s="32">
        <v>53152.122000000003</v>
      </c>
      <c r="D21" s="32">
        <v>315099.81596322497</v>
      </c>
      <c r="E21" s="32">
        <v>228623.29120652299</v>
      </c>
      <c r="F21" s="32">
        <v>86476.524756702696</v>
      </c>
      <c r="G21" s="32">
        <v>228623.29120652299</v>
      </c>
      <c r="H21" s="32">
        <v>0.27444168601734498</v>
      </c>
    </row>
    <row r="22" spans="1:8" ht="14.25" x14ac:dyDescent="0.2">
      <c r="A22" s="32">
        <v>21</v>
      </c>
      <c r="B22" s="33">
        <v>35</v>
      </c>
      <c r="C22" s="32">
        <v>36976.686999999998</v>
      </c>
      <c r="D22" s="32">
        <v>960882.84546106204</v>
      </c>
      <c r="E22" s="32">
        <v>924031.38872831897</v>
      </c>
      <c r="F22" s="32">
        <v>36851.456732743398</v>
      </c>
      <c r="G22" s="32">
        <v>924031.38872831897</v>
      </c>
      <c r="H22" s="32">
        <v>3.8351664728764001E-2</v>
      </c>
    </row>
    <row r="23" spans="1:8" ht="14.25" x14ac:dyDescent="0.2">
      <c r="A23" s="32">
        <v>22</v>
      </c>
      <c r="B23" s="33">
        <v>36</v>
      </c>
      <c r="C23" s="32">
        <v>142726.57699999999</v>
      </c>
      <c r="D23" s="32">
        <v>663693.14877699094</v>
      </c>
      <c r="E23" s="32">
        <v>561624.753696642</v>
      </c>
      <c r="F23" s="32">
        <v>102068.395080349</v>
      </c>
      <c r="G23" s="32">
        <v>561624.753696642</v>
      </c>
      <c r="H23" s="32">
        <v>0.15378853204742901</v>
      </c>
    </row>
    <row r="24" spans="1:8" ht="14.25" x14ac:dyDescent="0.2">
      <c r="A24" s="32">
        <v>23</v>
      </c>
      <c r="B24" s="33">
        <v>37</v>
      </c>
      <c r="C24" s="32">
        <v>143289.32199999999</v>
      </c>
      <c r="D24" s="32">
        <v>1298051.32921327</v>
      </c>
      <c r="E24" s="32">
        <v>1146171.3406314</v>
      </c>
      <c r="F24" s="32">
        <v>151879.988581874</v>
      </c>
      <c r="G24" s="32">
        <v>1146171.3406314</v>
      </c>
      <c r="H24" s="32">
        <v>0.11700615003716799</v>
      </c>
    </row>
    <row r="25" spans="1:8" ht="14.25" x14ac:dyDescent="0.2">
      <c r="A25" s="32">
        <v>24</v>
      </c>
      <c r="B25" s="33">
        <v>38</v>
      </c>
      <c r="C25" s="32">
        <v>191335.245</v>
      </c>
      <c r="D25" s="32">
        <v>929240.73099557497</v>
      </c>
      <c r="E25" s="32">
        <v>900898.26877433597</v>
      </c>
      <c r="F25" s="32">
        <v>28342.4622212389</v>
      </c>
      <c r="G25" s="32">
        <v>900898.26877433597</v>
      </c>
      <c r="H25" s="32">
        <v>3.0500667131619599E-2</v>
      </c>
    </row>
    <row r="26" spans="1:8" ht="14.25" x14ac:dyDescent="0.2">
      <c r="A26" s="32">
        <v>25</v>
      </c>
      <c r="B26" s="33">
        <v>39</v>
      </c>
      <c r="C26" s="32">
        <v>82699.476999999999</v>
      </c>
      <c r="D26" s="32">
        <v>134129.27138580999</v>
      </c>
      <c r="E26" s="32">
        <v>98300.629793096407</v>
      </c>
      <c r="F26" s="32">
        <v>35828.641592713997</v>
      </c>
      <c r="G26" s="32">
        <v>98300.629793096407</v>
      </c>
      <c r="H26" s="32">
        <v>0.267120228288248</v>
      </c>
    </row>
    <row r="27" spans="1:8" ht="14.25" x14ac:dyDescent="0.2">
      <c r="A27" s="32">
        <v>26</v>
      </c>
      <c r="B27" s="33">
        <v>42</v>
      </c>
      <c r="C27" s="32">
        <v>9080.6460000000006</v>
      </c>
      <c r="D27" s="32">
        <v>169950.24669999999</v>
      </c>
      <c r="E27" s="32">
        <v>147412.73250000001</v>
      </c>
      <c r="F27" s="32">
        <v>22537.514200000001</v>
      </c>
      <c r="G27" s="32">
        <v>147412.73250000001</v>
      </c>
      <c r="H27" s="32">
        <v>0.132612424151309</v>
      </c>
    </row>
    <row r="28" spans="1:8" ht="14.25" x14ac:dyDescent="0.2">
      <c r="A28" s="32">
        <v>27</v>
      </c>
      <c r="B28" s="33">
        <v>75</v>
      </c>
      <c r="C28" s="32">
        <v>336</v>
      </c>
      <c r="D28" s="32">
        <v>225476.068376068</v>
      </c>
      <c r="E28" s="32">
        <v>211047.26068376101</v>
      </c>
      <c r="F28" s="32">
        <v>14428.807692307701</v>
      </c>
      <c r="G28" s="32">
        <v>211047.26068376101</v>
      </c>
      <c r="H28" s="32">
        <v>6.3992634767083501E-2</v>
      </c>
    </row>
    <row r="29" spans="1:8" ht="14.25" x14ac:dyDescent="0.2">
      <c r="A29" s="32">
        <v>28</v>
      </c>
      <c r="B29" s="33">
        <v>76</v>
      </c>
      <c r="C29" s="32">
        <v>2128</v>
      </c>
      <c r="D29" s="32">
        <v>398791.20890341903</v>
      </c>
      <c r="E29" s="32">
        <v>373410.07207435899</v>
      </c>
      <c r="F29" s="32">
        <v>25381.1368290598</v>
      </c>
      <c r="G29" s="32">
        <v>373410.07207435899</v>
      </c>
      <c r="H29" s="32">
        <v>6.3645176379017801E-2</v>
      </c>
    </row>
    <row r="30" spans="1:8" ht="14.25" x14ac:dyDescent="0.2">
      <c r="A30" s="32">
        <v>29</v>
      </c>
      <c r="B30" s="33">
        <v>99</v>
      </c>
      <c r="C30" s="32">
        <v>11</v>
      </c>
      <c r="D30" s="32">
        <v>2542.3266016186399</v>
      </c>
      <c r="E30" s="32">
        <v>2234.5026851221501</v>
      </c>
      <c r="F30" s="32">
        <v>307.82391649648298</v>
      </c>
      <c r="G30" s="32">
        <v>2234.5026851221501</v>
      </c>
      <c r="H30" s="32">
        <v>0.12107961121143899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69</v>
      </c>
      <c r="D32" s="38">
        <v>78941.100000000006</v>
      </c>
      <c r="E32" s="38">
        <v>75356.67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105</v>
      </c>
      <c r="D33" s="38">
        <v>255171.9</v>
      </c>
      <c r="E33" s="38">
        <v>282293.19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154</v>
      </c>
      <c r="D34" s="38">
        <v>408005.14</v>
      </c>
      <c r="E34" s="38">
        <v>434234.51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126</v>
      </c>
      <c r="D35" s="38">
        <v>229291.68</v>
      </c>
      <c r="E35" s="38">
        <v>249787.8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152</v>
      </c>
      <c r="D36" s="38">
        <v>40.46</v>
      </c>
      <c r="E36" s="38">
        <v>4.43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72</v>
      </c>
      <c r="D37" s="38">
        <v>125259.85</v>
      </c>
      <c r="E37" s="38">
        <v>135130.01999999999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61</v>
      </c>
      <c r="D38" s="38">
        <v>69030.81</v>
      </c>
      <c r="E38" s="38">
        <v>59323.69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2015-07-05T01:17:25Z</dcterms:modified>
</cp:coreProperties>
</file>